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E:\COMITE DIRECTIVO 11.04.2018\PARA PUBLICAR\"/>
    </mc:Choice>
  </mc:AlternateContent>
  <xr:revisionPtr revIDLastSave="0" documentId="8_{B659E3CA-3D55-4EA0-BC64-8E01AB23F5DD}" xr6:coauthVersionLast="31" xr6:coauthVersionMax="31" xr10:uidLastSave="{00000000-0000-0000-0000-000000000000}"/>
  <bookViews>
    <workbookView xWindow="0" yWindow="0" windowWidth="28800" windowHeight="11310" activeTab="3" xr2:uid="{00000000-000D-0000-FFFF-FFFF00000000}"/>
  </bookViews>
  <sheets>
    <sheet name="ANEXO 1" sheetId="1" r:id="rId1"/>
    <sheet name="ANEXO 2" sheetId="2" r:id="rId2"/>
    <sheet name="ANEXO 3" sheetId="3" r:id="rId3"/>
    <sheet name="ANEXO 4," sheetId="5" r:id="rId4"/>
    <sheet name="ANEXO 4" sheetId="4" state="hidden" r:id="rId5"/>
  </sheets>
  <externalReferences>
    <externalReference r:id="rId6"/>
    <externalReference r:id="rId7"/>
    <externalReference r:id="rId8"/>
  </externalReferences>
  <definedNames>
    <definedName name="_xlnm._FilterDatabase" localSheetId="2" hidden="1">'ANEXO 3'!$B$6:$E$60</definedName>
    <definedName name="_xlnm._FilterDatabase" localSheetId="4" hidden="1">'ANEXO 4'!$A$2:$G$23</definedName>
    <definedName name="_xlnm._FilterDatabase" localSheetId="3" hidden="1">'ANEXO 4,'!$A$2:$I$23</definedName>
    <definedName name="AnclajeTabla">[1]!Lista[[#Headers],[ ]]</definedName>
    <definedName name="año">[2]Listas!$M$2:$M$8</definedName>
    <definedName name="Cuenta">[2]Listas!$I$2:$I$5</definedName>
    <definedName name="Despacho">[2]Listas!$E$2:$E$4</definedName>
    <definedName name="dia">[2]Listas!$L$2:$L$34</definedName>
    <definedName name="entidad">[2]Listas!$A$2:$A$35</definedName>
    <definedName name="EXCEL">[1]!Lista[[#Headers],[ ]]</definedName>
    <definedName name="Fecha">[3]Listas!$L$2:$L$13</definedName>
    <definedName name="HojaProg" localSheetId="0">#REF!</definedName>
    <definedName name="HojaProg" localSheetId="1">#REF!</definedName>
    <definedName name="HojaProg" localSheetId="2">#REF!</definedName>
    <definedName name="HojaProg">#REF!</definedName>
    <definedName name="Mes">[2]Listas!$G$2:$G$13</definedName>
    <definedName name="SI">#REF!</definedName>
    <definedName name="SINO">#REF!</definedName>
    <definedName name="Sumar?">[2]Listas!$F$2:$F$3</definedName>
    <definedName name="Tipo_gasto">[2]Listas!$D$2:$D$3</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6" i="5" l="1"/>
  <c r="I25" i="5"/>
  <c r="E16" i="5" l="1"/>
  <c r="E13" i="5"/>
  <c r="E4" i="5"/>
  <c r="E3" i="5"/>
  <c r="G4" i="5"/>
  <c r="E16" i="4" l="1"/>
  <c r="E13" i="4"/>
  <c r="E4" i="4"/>
  <c r="E3" i="4"/>
  <c r="H49" i="1" l="1"/>
  <c r="F49" i="1"/>
  <c r="G48" i="1"/>
  <c r="G46" i="1" s="1"/>
  <c r="E48" i="1"/>
  <c r="E46" i="1" s="1"/>
  <c r="D48" i="1"/>
  <c r="D46" i="1" s="1"/>
  <c r="H47" i="1"/>
  <c r="F47" i="1"/>
  <c r="H45" i="1"/>
  <c r="F45" i="1"/>
  <c r="G44" i="1"/>
  <c r="E44" i="1"/>
  <c r="D44" i="1"/>
  <c r="H43" i="1"/>
  <c r="F43" i="1"/>
  <c r="H42" i="1"/>
  <c r="F42" i="1"/>
  <c r="G41" i="1"/>
  <c r="E41" i="1"/>
  <c r="D41" i="1"/>
  <c r="H40" i="1"/>
  <c r="F40" i="1"/>
  <c r="G39" i="1"/>
  <c r="E39" i="1"/>
  <c r="D39" i="1"/>
  <c r="H38" i="1"/>
  <c r="F38" i="1"/>
  <c r="H37" i="1"/>
  <c r="F37" i="1"/>
  <c r="H35" i="1"/>
  <c r="F35" i="1"/>
  <c r="H34" i="1"/>
  <c r="F34" i="1"/>
  <c r="H33" i="1"/>
  <c r="F33" i="1"/>
  <c r="H32" i="1"/>
  <c r="F32" i="1"/>
  <c r="H31" i="1"/>
  <c r="F31" i="1"/>
  <c r="H30" i="1"/>
  <c r="F30" i="1"/>
  <c r="H29" i="1"/>
  <c r="F29" i="1"/>
  <c r="H28" i="1"/>
  <c r="F28" i="1"/>
  <c r="G27" i="1"/>
  <c r="E27" i="1"/>
  <c r="D27" i="1"/>
  <c r="H26" i="1"/>
  <c r="F26" i="1"/>
  <c r="H25" i="1"/>
  <c r="F25" i="1"/>
  <c r="H24" i="1"/>
  <c r="F24" i="1"/>
  <c r="H23" i="1"/>
  <c r="F23" i="1"/>
  <c r="H22" i="1"/>
  <c r="F22" i="1"/>
  <c r="H21" i="1"/>
  <c r="F21" i="1"/>
  <c r="H20" i="1"/>
  <c r="F20" i="1"/>
  <c r="H19" i="1"/>
  <c r="F19" i="1"/>
  <c r="H18" i="1"/>
  <c r="F18" i="1"/>
  <c r="H17" i="1"/>
  <c r="F17" i="1"/>
  <c r="H16" i="1"/>
  <c r="F16" i="1"/>
  <c r="G15" i="1"/>
  <c r="E15" i="1"/>
  <c r="D15" i="1"/>
  <c r="H14" i="1"/>
  <c r="F14" i="1"/>
  <c r="H13" i="1"/>
  <c r="F13" i="1"/>
  <c r="H12" i="1"/>
  <c r="F12" i="1"/>
  <c r="H11" i="1"/>
  <c r="F11" i="1"/>
  <c r="H10" i="1"/>
  <c r="F10" i="1"/>
  <c r="H9" i="1"/>
  <c r="F9" i="1"/>
  <c r="G8" i="1"/>
  <c r="E8" i="1"/>
  <c r="D8" i="1"/>
  <c r="F46" i="1" l="1"/>
  <c r="F39" i="1"/>
  <c r="D36" i="1"/>
  <c r="G7" i="1"/>
  <c r="E7" i="1"/>
  <c r="F27" i="1"/>
  <c r="H8" i="1"/>
  <c r="H27" i="1"/>
  <c r="F41" i="1"/>
  <c r="D7" i="1"/>
  <c r="H39" i="1"/>
  <c r="G36" i="1"/>
  <c r="F48" i="1"/>
  <c r="H15" i="1"/>
  <c r="H44" i="1"/>
  <c r="H46" i="1"/>
  <c r="F44" i="1"/>
  <c r="H48" i="1"/>
  <c r="F8" i="1"/>
  <c r="F15" i="1"/>
  <c r="E36" i="1"/>
  <c r="H41" i="1"/>
  <c r="D50" i="1" l="1"/>
  <c r="F36" i="1"/>
  <c r="F7" i="1"/>
  <c r="H36" i="1"/>
  <c r="H7" i="1"/>
  <c r="G50" i="1"/>
  <c r="E50" i="1"/>
  <c r="H50" i="1" l="1"/>
  <c r="F50" i="1"/>
</calcChain>
</file>

<file path=xl/sharedStrings.xml><?xml version="1.0" encoding="utf-8"?>
<sst xmlns="http://schemas.openxmlformats.org/spreadsheetml/2006/main" count="406" uniqueCount="193">
  <si>
    <t>ANEXO 1</t>
  </si>
  <si>
    <t>Avance Proyectos por Área</t>
  </si>
  <si>
    <t>RUBRO PRESUPUESTAL</t>
  </si>
  <si>
    <t>AREAS</t>
  </si>
  <si>
    <t xml:space="preserve">  EJECUCION 1ER TRIMESTRE</t>
  </si>
  <si>
    <t>METAS  PROPUESTAS 
A MARZO 2018</t>
  </si>
  <si>
    <t>APROPIACION  VIGENTE</t>
  </si>
  <si>
    <t>COMPROMISOS</t>
  </si>
  <si>
    <t>OBLIGACIONES</t>
  </si>
  <si>
    <t>%</t>
  </si>
  <si>
    <t xml:space="preserve">SECRETARIA DE SISTEMAS OPERACIONAL </t>
  </si>
  <si>
    <t xml:space="preserve">DIERECCION DE INFRAESTRUCTURA AEROPORTUARIA </t>
  </si>
  <si>
    <t>C-2403-0600-4</t>
  </si>
  <si>
    <t>CONSTRUCCION DE INFRAESTRUCTURA AEROPORTUARIA A NIVEL NACIONAL</t>
  </si>
  <si>
    <t>SECRETARIA GENERAL</t>
  </si>
  <si>
    <t>C-2403-0600-9</t>
  </si>
  <si>
    <t>AMPLIACION MANTENIMIENTO Y MEJORAMIENTO DE LA INFRAESTRUCTURA AEROPORTUARIA  AEROPUERTOS COMUNITARIOS</t>
  </si>
  <si>
    <t>C-2403-0600-10</t>
  </si>
  <si>
    <t>MEJORAMIENTO Y MANTENIMIENTO DE LA INFRAESTRUCTURA ADMINISTRATIVA A NIVEL NACIONAL.</t>
  </si>
  <si>
    <t>C-2403-0600-18</t>
  </si>
  <si>
    <t>MEJORAMIENTO Y RECUPERACION ESTACIONES DE RADIOAYUDAS A NIVEL NACIONAL.</t>
  </si>
  <si>
    <t>SECRETARIA DE SEGURIDAD OPERACIONAL Y DE LA AVIACION CIVIL</t>
  </si>
  <si>
    <t>C-2403-0600-19</t>
  </si>
  <si>
    <t>MANTENIMIENTO Y CONSERVACION DE LA INFRAESTRUCTURA AEROPORTUARIA.</t>
  </si>
  <si>
    <t>C-2403-0600-22</t>
  </si>
  <si>
    <t>CONSTRUCCIÓN MEJORAMIENTO DE INFRAESTRUCTURA AEROPORTUARIA AEROPUERTO EL DORADO</t>
  </si>
  <si>
    <t>DIRECCION DE TELECOMUNICACIONES Y AYUDAS A LA NAVEGACION AEREA</t>
  </si>
  <si>
    <t>TOTAL INVERSIÓN</t>
  </si>
  <si>
    <t>C-2403-0600-1</t>
  </si>
  <si>
    <t>ADQUISICION DE EQUIPOS DEL PLAN NACIONAL DE AERONAVEGACION A NIVELNACIONAL.</t>
  </si>
  <si>
    <t>C-2403-0600-3</t>
  </si>
  <si>
    <t>AMPLIACION RED DE RADARES A NIVEL NACIONAL.</t>
  </si>
  <si>
    <t>C-2403-0600-6</t>
  </si>
  <si>
    <t>ADQUISICION SERVICIO RED INTEGRADA DE MICROONDAS,CANALES TELEFONICOS Y TELEGRAFICOS NIVEL NACIONAL</t>
  </si>
  <si>
    <t>C-2403-0600-11</t>
  </si>
  <si>
    <t>ADQUISICION DE EQUIPOS Y SISTEMAS DE ENERGIA SOLAR Y COMERCIAL A NIVEL NACIONAL</t>
  </si>
  <si>
    <t>C-2403-0600-12</t>
  </si>
  <si>
    <t>ADQUISICION DE EQUIPOS Y SISTEMAS PARA LA RED METEOROLOGICA AERONAUTICA.</t>
  </si>
  <si>
    <t>C-2403-0600-13</t>
  </si>
  <si>
    <t>ADQUISICION DE EQUIPOS PARA REDES DE TELECOMUNICACIONES.</t>
  </si>
  <si>
    <t>C-2403-0600-15</t>
  </si>
  <si>
    <t>MANTENIMIENTO Y CONSERVACION DE EQUIPOS Y SISTEMAS AEROPORTUARIOS A NIVEL NACIONAL.</t>
  </si>
  <si>
    <t>C-2403-0600-16</t>
  </si>
  <si>
    <t>MANTENIMIENTO Y CONSERVACION DEL SISTEMA DE TELECOMUNICACIONES Y AYUDAS A LA NAVEGACION AEREA A NIVEL NACIONAL.</t>
  </si>
  <si>
    <t>C-2403-0600-17</t>
  </si>
  <si>
    <t>ADQUISICION EQUIPOS Y REPUESTOS PARA SISTEMAS AEROPORTUARIOS NIVELNACIONAL</t>
  </si>
  <si>
    <t>C-2403-0600-21</t>
  </si>
  <si>
    <t>REPOSICION Y MANTENIMIENTO PARQUE AUTOMOTOR PARA LA OPERACION DE LA INFRAESTRUCTURA AERONAUTICA Y AEROPORTUARIA</t>
  </si>
  <si>
    <t>C-2403-0600-23</t>
  </si>
  <si>
    <t>ADQUISICIÓN EQUIPOS Y SISTEMAS AERONAUTICOS Y AEROPORTUARIOS AEROPUERTO EL DORADO</t>
  </si>
  <si>
    <t>DIRECCION DE SERVICIOS AEROPORTUARIOS</t>
  </si>
  <si>
    <t>C-2403-0600-7</t>
  </si>
  <si>
    <t>LEVANTAMIENTO DE INFORMACION PARA ESTUDIOS, PLANES Y PROGRAMAS AMBIENTALES</t>
  </si>
  <si>
    <t>C-2403-0600-8</t>
  </si>
  <si>
    <t>ADECUACION MANTENIMIENTO Y MEJORAMIENTO DE LA INFRAESTRUCTURA AMBIENTAL AEROPORTUARIA</t>
  </si>
  <si>
    <t>C-2403-0600-14</t>
  </si>
  <si>
    <t>ADQUISICION DE EQUIPOS Y SERVICIOS MEDICOS PARA SANIDADES AEROPORTUARIAS</t>
  </si>
  <si>
    <t>C-2409-0600-1</t>
  </si>
  <si>
    <t>ADQUISICION DE EQUIPOS DE PROTECCION Y EXTINCION DE INCENDIOS BUSQUEDA Y RESCATE.</t>
  </si>
  <si>
    <t>C-2409-0600-2</t>
  </si>
  <si>
    <t>MANTENIMIENTO Y CONSERVACION DE EQUIPOS DE EXTINCION DE INCENDIOS Y BUSQUEDA Y RESCATE.</t>
  </si>
  <si>
    <t>C-2409-0600-4</t>
  </si>
  <si>
    <t>ADQUISICION DE SERVICIOS DE SEGURIDAD PARA EL CONTROL Y OPERACION DE LOS SISTEMAS DE SEGURIDAD AEROPORTUARIA Y AYUDAS A LA NAVEGACION AEREA.</t>
  </si>
  <si>
    <t>C-2409-0600-5</t>
  </si>
  <si>
    <t>ADQUISICION Y RENOVACION DE EQUIPOS Y ELEMENTOS PARA LA SEGURIDAD EN AEROPUERTOS.</t>
  </si>
  <si>
    <t>C-2409-0600-6</t>
  </si>
  <si>
    <t>MANTENIMIENTO Y CONSERVACION DE EQUIPOS DE SEGURIDAD AEROPORTUARIA.</t>
  </si>
  <si>
    <t>SECRETARIA GENERAL (Inmuebles y Asesorias)</t>
  </si>
  <si>
    <t>C-2403-0600-20</t>
  </si>
  <si>
    <t>ADQUISICION TERRENOS PARA CONSTRUCCION Y AMPLIACION DE AEROPUERTOS</t>
  </si>
  <si>
    <t>C-2499-0600-4</t>
  </si>
  <si>
    <t>ASESORIA Y SERVICIOS DE CONSULTORIA.</t>
  </si>
  <si>
    <t>DIRECCION DE TALENTO HUMANO</t>
  </si>
  <si>
    <t>C-2499-0600-3</t>
  </si>
  <si>
    <t>APLICACION DE LOS PROGRAMAS DE SALUD OCUPACIONAL.</t>
  </si>
  <si>
    <t>DIRECCION DE INFORMATICA</t>
  </si>
  <si>
    <t>C-2499-0600-1</t>
  </si>
  <si>
    <t>MANTENIMIENTO Y CONSERVACION DE EQUIPOS DE COMPUTACION.</t>
  </si>
  <si>
    <t>C-2499-0600-2</t>
  </si>
  <si>
    <t>ADQUISICION DE SISTEMAS Y SERVICIOS INFORMATICOS PARA EL PLAN NACIONAL DE INFORMATICA.</t>
  </si>
  <si>
    <t>C-2409-0600-3</t>
  </si>
  <si>
    <t>CONTROL OPERACIONAL PARA GARANTIZAR LA SEGURIDAD AEREA</t>
  </si>
  <si>
    <t>SUBDIRECCION GENERAL</t>
  </si>
  <si>
    <t>C-2403-0600-2</t>
  </si>
  <si>
    <t>MANTENIMIENTO Y CONSERVACION DE EQUIPO AEREO.</t>
  </si>
  <si>
    <t>CENTRO DE ESTUDIOS  AERONAUTICOS- CEA</t>
  </si>
  <si>
    <t>C-2499-0600-5</t>
  </si>
  <si>
    <t>CAPACITACION PERSONAL TECNICO Y ADMINISTRATIVO.</t>
  </si>
  <si>
    <t>Avance Ejecución por Programas</t>
  </si>
  <si>
    <t>2403  INFRAESTRUCTURA Y SERVICIOS DE TRANSPORTE AÉREO</t>
  </si>
  <si>
    <t>2409  SEGURIDAD DE TRANSPORTE</t>
  </si>
  <si>
    <t>2499  FORTALECIMIENTO DE LA GESTIÓN Y DIRECCION DEL SECTOR TRANSPORTE</t>
  </si>
  <si>
    <t>ANEXO 3</t>
  </si>
  <si>
    <t>Ejecución Reserva Presupuestal</t>
  </si>
  <si>
    <t>RESERVA 2017</t>
  </si>
  <si>
    <t>EJECUCIÓN A MARZO</t>
  </si>
  <si>
    <t>DESCRIPCION</t>
  </si>
  <si>
    <t>RESERVA CONSTITUIDA</t>
  </si>
  <si>
    <t xml:space="preserve">% EJEC </t>
  </si>
  <si>
    <t>DIRECCION DE INFRAESTRUCTURA AEROPORTUARIA</t>
  </si>
  <si>
    <t>GASTOS DE PERSONAL</t>
  </si>
  <si>
    <t>SERVICIOS PERSONALES INDIRECTOS</t>
  </si>
  <si>
    <t>CONTRIBUCIONES INHERENTES A LA NOMINA SECTOR PRIVADO Y PUBLICO</t>
  </si>
  <si>
    <t>GASTOS GENERALES</t>
  </si>
  <si>
    <t>IMPUESTOS Y MULTAS</t>
  </si>
  <si>
    <t>ADQUISICION DE BIENES Y SERVICIOS</t>
  </si>
  <si>
    <t>GASTOS DE COMERCIALIZACION Y PRODUCCION</t>
  </si>
  <si>
    <t>COMPRA DE BIENES Y SERVICIOS</t>
  </si>
  <si>
    <t>OTROS GASTOS</t>
  </si>
  <si>
    <t>TOTAL FUNCIONAMIENTO</t>
  </si>
  <si>
    <t>TOTAL GENERAL</t>
  </si>
  <si>
    <t>METAS  PROPUESTAS A MARZO 2018</t>
  </si>
  <si>
    <t>OBJETIVOS E INDICADORES ESTRATÉGICOS INSTITUCIONALES</t>
  </si>
  <si>
    <t>OBJETIVOS</t>
  </si>
  <si>
    <t>INDICADOR</t>
  </si>
  <si>
    <t>% AVANCE,,, TRIMESTRE</t>
  </si>
  <si>
    <t>OBSERVACIONES</t>
  </si>
  <si>
    <t>NIVELES DE SEGURIDAD TRANSPORTE AÉREO</t>
  </si>
  <si>
    <t>1. Empresas con SMS Fase IV</t>
  </si>
  <si>
    <t>Actualmente según lo reportado por parte de la Secretaría de Seguridad Operacional, fueron identificadas 15 empresas que han implementado el Sistema de  Gestión de Seguridad (SMS) en fase IV. El porcentaje de avance reportado, fue evaluado con respecto a la meta establecida de 22 empresas con SMS implementado en fase IV.</t>
  </si>
  <si>
    <t>2. Índice de accidentalidad</t>
  </si>
  <si>
    <t xml:space="preserve">La Secretaría de Seguridad Operacional reporta 11 accidentes en lo que va transcurrido del año 2017, cifra que según lo establecido en ete indicador, debe ser comparada con la cantidad de despegues que se registran a la fecha (553.159 despegues). </t>
  </si>
  <si>
    <t>CAPACIDAD DE SERVICIOS DE NAVEGACIÓN AÉREA</t>
  </si>
  <si>
    <t>3. Eficiencia de operación</t>
  </si>
  <si>
    <t xml:space="preserve">Según lo manifestado por parte de la Dirección de Servicios a la Navegación Aérea, se encuentran en la última fase de implementación del Sistema Metron Harmony, y su integración con los demás sistemas de información, por tal razón para este trimestre no se reporta porcentaje de reducción de tiempos, teniendo en cuenta que de una de las variables que componen este indicador, aún no se tiene información suficiente para su construcción. </t>
  </si>
  <si>
    <t>ENERO 2018
AHORRO PROMEDIO EN TIEMPO DE REDUCCION POR RUTA LLEGADAS A SKBO
En el tiempo analizado en el mes de Enero, se puede evidenciar un ahorro en tiempo del -0,3 en la ruta SKBG – SKBO y tiempo de más gastado en la ruta SKAS – SKBO 4.9sgs.
PROMEDIO DE PORCENTAJE DE REDUCCION POR RUTA LLEGADAS SKBO – OCTUBRE 2017
Así mismo, para el mismo mes de Enero/18, se puede evidenciar una reducción promedio del -02% en la ruta SKPE – SKBO y en aumento del 6.8% en la ruta SKAS – SKBO . Es importante aclarar que las rutas SKPQ-SKBO y SKGB – SKBO presentan un incremento en la llegadas de 13,7% y 11.6%, respectivamente dado que durante el mes presentaron en promedio 9 operaciones, viéndose incrementado el porcentaje de ruta de llegada.
FEBRERO 2018
AHORRO PROMEDIO EN TIEMPO DE REDUCCION POR RUTA LLEGADAS A SKBO
En el tiempo analizado en el mes de Febrero, se puede evidenciar un ahorro en tiempo del -0,5 en la ruta SKPS – SKBO y tiempo de más gastado en la ruta SKAS – SKBO 6,9gs.
PROMEDIO DE PORCENTAJE DE REDUCCION POR RUTA LLEGADAS SKBO – OCTUBRE 2017
Así mismo, para el mismo mes de Febrero/18, se puede evidenciar una reducción promedio del -0,3% en la ruta SKSP – SKBO y en aumento del 9.8% en la ruta SKAS – SKBO. Es importante aclarar que la ruta SKVV-SKBO presenta un incremento en la llegadas de 14,0% EN porcentaje de ruta de llegada.
MARZO 2018
AHORRO PROMEDIO EN TIEMPO DE REDUCCION POR RUTA LLEGADAS A SKBO
En el tiempo analizado en el mes de Marzo, se puede evidenciar un ahorro en tiempo del -0,3 en la ruta SKCZ – SKBO y tiempo de más gastado en la ruta SKAS – SKBO 6,9gs.
PROMEDIO DE PORCENTAJE DE REDUCCION POR RUTA LLEGADAS SKBO – OCTUBRE 2017
Así mismo, para el mismo mes de Marzo/18, se puede evidenciar una reducción promedio del -0,6% en la ruta SKLT – SKBO y en aumento del 10.1% en la ruta SKUI – SKBO. Es importante mencionar que el aeropuerto SKRH, tuvo cumplimiento de 0,0%, dado que sus tiempos de salida, se mantuvieron en el rango de -0,7 y -3,4 sgs.</t>
  </si>
  <si>
    <t>4. Cumplimiento de las metas del PNA</t>
  </si>
  <si>
    <t>Se tiene un avance del 70% según lo evidenciado en las mesas de trabajo realizadas con todas las direcciones adscritas a la Secretaría de Sistemas Operacionales, actualmente se está actualizando el Plan de Navegación Aérea de su versión VII a la versión VIII. Valga la pena aclarar que el porcentaje reportado no corresponde al avance real, sino a la gestión realizada a fin de estandarizar un sistema de medición de actividades de cada una de las áreas.</t>
  </si>
  <si>
    <t xml:space="preserve"> A  Marzo 31  de 2018 se  continua con el mismo  avance de las metas del PNA reportadas a Dic 31 por cada una de las Direcciones Asi: DSNA 43.71%, DIA:83.79% ,DSA 16.5%.
Se diseño un instrumento de medicion para medir las metas del PNA de tal forma  integrar  todos  los Servicios  a partir del 2018</t>
  </si>
  <si>
    <t>SEGURIDAD DE LA AVIACIÓN CIVIL</t>
  </si>
  <si>
    <t>5. Indice de reducción de actos de interferencia ilícita</t>
  </si>
  <si>
    <t xml:space="preserve">De acuerdo al reporte suministrado por parte de la Dirección de Seguridad y Supervisión Aeroportuaria, durante el tercer trimestre no se presentaron casos de interferencia ilícita, razón por la cual el indicador aún permanece en 0%. </t>
  </si>
  <si>
    <t xml:space="preserve">Este indicador ya no es midido por  la DSA paso a la Secretaria de Seguridad aeroportuaria se anexa oficio </t>
  </si>
  <si>
    <t>6. Reducción de tiempos de facilitación</t>
  </si>
  <si>
    <t>Durante el tercer trimestre del año en curso se está realizando el empalme entre el Grupo de Planificación Aeroportuaria y la Secretaría de Seguridad, debido al traslado de la responsabilidad del diligenciamiento de dicho indicador, por lo tanto no se presenta porcentaje de optimización en la reducción de tiempos de facilitación, sin embargo se obtuvo un avance significativo en el proceso de empalme y gestión entre los dos grupos involucrados en el proceso.</t>
  </si>
  <si>
    <t xml:space="preserve">Este indicador ya no es midido por  Planes Maetros  paso a la Secretaria de Seguridad aeroportuaria se anexa oficio </t>
  </si>
  <si>
    <t>MINIMIZAR IMPACTO TRANSPORTE AÉREO SOBRE EL MEDIO AMBIENTE</t>
  </si>
  <si>
    <t>7.Reducción de emisiones de CO2</t>
  </si>
  <si>
    <t>Tal y como se tenía proyectado, se realizó la construcción de la línea estimada de emisiones de CO2 con respecto a la llegada de las aeronaves que aterrizaron en la ciudad de Bogotá durante el año 2015, aún se está avanzando de manera significativa en la construcción y recopílación de la información de los años 2014 y 2015. Se espera que al finalizar el año 2017 se tenga la información completa correspondiente al año 2016.</t>
  </si>
  <si>
    <t xml:space="preserve"> Se continua con la  construcción de la línea estimada de emisiones de CO2 con respecto a la llegada de las aeronaves que aterrizaron en la ciudad de Bogotá durante el año 2015, y en la construcción y recopílación de la información de los años 2014 , 2015 y 2016 en salidas, una vez se tenga toda la informacion se inicia la medicion para el año 2018</t>
  </si>
  <si>
    <t>8. Estado de cumplimiento ambiental</t>
  </si>
  <si>
    <t>Según lo reportado por parte del área encargada del diligenciamiento de este indicador, se informa que el contrato 17000986 H3 se encuentra con un porcentaje de avance del 50%, además se notifica que a la fecha se ha presentado la totalidad de los informes de las primeras visitas realizadas de interventoría ambiental a los aeródromos.</t>
  </si>
  <si>
    <t xml:space="preserve">el contrato 17000986 H3 se encuentra terminado y liquidado al 31 de Dic de 2017, donde se reporta el cumplimiento en los 25 aeropuertos objeto del contrato </t>
  </si>
  <si>
    <t>FOMENTAR LA COBERTURA Y CRECIMIENTO DE LA AVIACIÓN CIVIL</t>
  </si>
  <si>
    <t>9. Crecimiento de la aviación civil</t>
  </si>
  <si>
    <t>Pasajeros movilizados
Toneladas movilizadas</t>
  </si>
  <si>
    <t xml:space="preserve"> 24,16 millones de pasajeros.
547 millones de toneladas</t>
  </si>
  <si>
    <t>La tendencia creciente que existía a mediados del año 2014 e inicios del 2015, hizo pensar que se podía continuar aumentando el número de pasajeros transportados, sin embargo, muchos factores han influido y es así, como no se ha podido alcanzar la meta de pasajeros movilizados para los años 2015 y 2016. En el año 2016 se solicitó el cambio de la meta, la cual no fue aceptada. 
La información mensual se alimenta en el aplicativo SINERGIA.</t>
  </si>
  <si>
    <t xml:space="preserve">
9. Crecimiento de la Aviación Civil
A febrero 28 de 2018 
# de pasajeros movilizados: 5.833 millones 
# de toneladas movilizadas: 129.844 toneladas 
</t>
  </si>
  <si>
    <t>10. Cobertura de la aviación civil</t>
  </si>
  <si>
    <t>24/31 = 77,4%
24/25 = 96%</t>
  </si>
  <si>
    <t xml:space="preserve">Este indicador nos indica la gestión de la Oficina de Transporte Aéreo frente a las solicitudes realizadas por las empresas aéreas interesadas en la aprobación de nuevas rutas.
</t>
  </si>
  <si>
    <t>11. Cumplimiento del Plan de Trabajo</t>
  </si>
  <si>
    <t>Cumplimiento del plan de trabajo de armonización de reglamentación: Se dio cumplimiento al porcentaje (65%) establecido como indicador para el año 2016 (se alcanzó el 65,6%) que corresponde a 21 normas LAR armonizadas de 32 por armonizar.</t>
  </si>
  <si>
    <t xml:space="preserve">
11. Cumplimiento del plan de trabajo de armonización de reglamentación:
CPT= 28 Normas armonizadas / 37 Normas LAR x 100
CPT= 75.67%
</t>
  </si>
  <si>
    <t>FORTALECER LA GESTIÓN Y EFICIENCIA INSTITUCIONAL</t>
  </si>
  <si>
    <t>12.Disminución de tiempos de trámites</t>
  </si>
  <si>
    <t>20 trámites OTA ---&gt; Trámites registrados en SUIT</t>
  </si>
  <si>
    <t>No obstante que el indicador establecido en el PEI refiere a la medición de 20 trámites, las mediciones se han realizado en 18 Trámites,  esto debido a que 2 de ellos se trasladaron a la Secretaria de Seguridad Aérea. Asimismo la meta se mantiene durante el cuatrenio en 15% de disminución en el tiempo de respuesta.</t>
  </si>
  <si>
    <t>13. Ejecución real</t>
  </si>
  <si>
    <t>Durante el tercer trimestre del año en curso, se identificaron 36 proyectos en ejecución, los cuales conforman el universo de estudio para el diligenciamiento de este indicador. En el análisis general ponderado se obtuvieron los siguientes porcentajes: avance ejecución física del 75,23% y avance ejecución financiera del 59,64%, lo cual indica que se ha pagado menos de lo reportado.</t>
  </si>
  <si>
    <t>14. Cumplimiento del Ingreso Proyectado Anual</t>
  </si>
  <si>
    <t>De acuerdo a lo reportado por parte del Grupo de Gestión Financiera, se informa que el valor total del recaudo al tercer trimestre del año en curso fue de $989.202.000.oo y el valor total de ingreso fue de $1.281.270.000.oo, por tal razón el porcentaje de cumplimiento fue del 77,2%</t>
  </si>
  <si>
    <t>15. Cumplimiento Planeación Estrategica de Tecnología de la Información</t>
  </si>
  <si>
    <t>Según la ponderación realizada por parte de la Dirección Informática de todas las variables que conforman este indicador, se informa que el porcentaje de avance de este indicador corresponde al 81,22% en el cumplimiento de la Planeación Estratégica de Tecnología de la Información.</t>
  </si>
  <si>
    <t xml:space="preserve">16.1 Soluciones informáticas funcionabilidad: Sumatoria de los promedios por solución Informática /  Total de Soluciones Informáticas en producción. * 100      86%
16.2 Usabilidad de las Soluciones y Servicios: Sumatoria de los promedios por Solución o Servicio / Total de Soluciones y Servicios en producción. * 100       65%
Causa principal EL PAF BAJO SU USO ALREDEDOR 50%
16.3 Disponibilidad de Soluciones Informáticas y Servicios: Promedio de indisponibilidad por solución(Horas totales periodo evaluado - Horas de Indisponibilidad)       90,68%
16.4 Cobertura de Soluciones Informáticas: Cantidad de procedimientos automatizados y en funcionamiento / Cantidad total programada de procedimientos prioritarios a automatizar *100      75%
16. Cumplimiento del Plan Estratégico Tecnología de la Información (PETI) en términos de funcionabilidad, usabilidad, disponibilidad y cobertura      79,17%
</t>
  </si>
  <si>
    <t>16. Cumplimiento del programa de Gestión de Talento Humano</t>
  </si>
  <si>
    <t>El porcentaje de cumplimiento reportado corresponde a la ponderación y evaluación de las actividades competentes de Gestión de Talento Humano (Vacantes, capacitación, incentivos, evaluación del desmpeño, salud ocupacional y bienestar social).</t>
  </si>
  <si>
    <t xml:space="preserve">17. Satisfacción de los clientes </t>
  </si>
  <si>
    <t>De acuerdo a la encuesta realizada por parte del Grupo de Atención al Ciudadano, únicamente el 39% del universo encuestado considera que el servicio prestado por la entidad es bueno o excelente, por tal razón se deben establecer estrategias de mejora, a fin de optimizar los servicios prestados.</t>
  </si>
  <si>
    <t xml:space="preserve">18. Reducción de tiempos </t>
  </si>
  <si>
    <t>Por lo reportado se infiere que el Grupo de Atención al Ciudadano no está dando respuesta a las QR dentro de los términos establecidos por ley.</t>
  </si>
  <si>
    <t>19. Cumplimiento Programa de Gestión Documental</t>
  </si>
  <si>
    <t>El Programa de Gestión Documental tiene proyectado un avance equivalente al 25% por trimestre,  razón por la cual el avance reportado se encuentra acorde a las metas establecidas.</t>
  </si>
  <si>
    <t>20. Rediseño institucional</t>
  </si>
  <si>
    <t>Las fases de diagnóstico organizacional y propuesta se realizaron durante el año 2015 y parte de 2016. Aún se tiene por definir la acptación o rechazo de la propuesta por parte de la entidad.</t>
  </si>
  <si>
    <t>21. Certificación IES para el CEA</t>
  </si>
  <si>
    <t>Se encuentra en una fase de transición de Institución de Educación Superior (IES) a Centro de Instrucción Aeronáutica (CIA)</t>
  </si>
  <si>
    <t>% AVANCE IV TRIMESTRE</t>
  </si>
  <si>
    <t xml:space="preserve">De acuerdo al reporte suministrado por parte de la Dirección de Seguridad y Supervisión Aeroportuaria, durante el tercer trimestre y el cuarto no se presentaron casos de interferencia ilícita, razón por la cual el indicador aún permanece en 0%. </t>
  </si>
  <si>
    <t>Durante el cuarto trimestre del año en curso, se identificaron 36 proyectos en ejecución, los cuales conforman el universo de estudio para el diligenciamiento de este indicador. En el análisis general ponderado se obtuvieron los siguientes porcentajes: avance ejecución física del 75,23% y avance ejecución financiera del 59,64%, lo cual indica que se ha pagado menos de lo reportado.</t>
  </si>
  <si>
    <t>% AVANCE 3r TRIMESTRE</t>
  </si>
  <si>
    <t>Mediante Resolución No. 2909 del 21 de febrero de 2018, el Ministerio de Educación Nacional, MEN, se autoriza  la asignación del código  SNIES   y  autoriza al Centro de Estudios Aeronáuticos-CEA de la Aerocivil, la posibilidad de ofrecer y desarrollar programas académicos de educación superior, soportados en las políticas de gestión de la educación acorde a lo establecido en la Ley 105 de 1993, en el artículo 137 de la ley 30 1992. 
El viernes 23 de febrero de 2018 vía electrónica se comunica a la comunidad del Centro de Estudios Aeronáuticos las felicitaciones por el logro alcanzado de recibir la certificación que acredita al CEA como Institución de Educación Superior, y de igual manera el 10 de marzo de 2018 se realizó un evento en el auditorio Rafael Valdez Tavera para el mismo fin.</t>
  </si>
  <si>
    <t xml:space="preserve">
Se llevo a cabo la caracterización de la planta de personal en el aplicativo Kactus.
Se estableció un plan de trabajo para levantar y actualizar los Manuales de Funciones y Competencias Laborales de la Secretaría de Sistemas y de Seguridad Operacional y de la Aviación Civil. 
Se revisó y aprobó el Plan de Bienestar 2018.
Se elaboró el proyecto de Resolución sobre incentivos, el cual se encuentra en revisión y ajustes por parte de unos de los abogados de la Dirección de Talento Humano.  
Se llevaron a cabo reuniones  con el CEA el 2 y 7 de marzo de 2018 para aclarar las funciones de cada área en el tema Plan Institucional de Capacitación. Igualmente, se abordaron temas como Reinducción e Inducción. 
Se estableció como estrategia de prevención y promoción de salud en el trabajo a nivel nacional, la realización del Congreso Nacional de Seguridad y Salud en el Trabajo, en su versión VII. 
Con respecto a la deuda presunta notificada por Colpensiones, el Grupo de Nóminas adelantado la revisión del personal de la base de datos en retiro. En cifras, aproximadamente un 28% de los documentos en consulta coincidieron con la carpeta resumen, documentos que serán puestos en revisión y paso siguiente se anexara los comprobantes de pago para hacer efectivo el descuento en la deuda real que se obtuvo con el ente pensional.  AVANCE 18%
META 100%
</t>
  </si>
  <si>
    <t xml:space="preserve">Las fases de diagnóstico organizacional y propuesta se realizaron durante el año 2015 y parte de 2016.    
Bahamon ya entregó el informe final, lo que está 
Pendiente por definir es sí la Administración desea ejecutar esta propuesta. 
AVANCE 100% - META 100%
</t>
  </si>
  <si>
    <t>DIA</t>
  </si>
  <si>
    <t>ac</t>
  </si>
  <si>
    <t>archivo</t>
  </si>
  <si>
    <t xml:space="preserve">22 rutas operadas / 82 de rutas aprobadas = 0.26
82 rutas aprobadas / 100 rutas solicitadas = 0.82
</t>
  </si>
  <si>
    <t>Para este indicador la medición se hace semestral.</t>
  </si>
  <si>
    <t xml:space="preserve">META PROPUESTA A DIC 2018: 22
TOTAL EMPRESAS APROBADAS SMS 1° TRIMESTRE 2018:  0
Nota: El indicador se trasladó a partir del año 2018 a los grupos de inspección de la SSOAC anteriormente realizaba la vigilancia el Grupo Gestión Seguridad Operacional, se encuentran en proceso de transición y entrega de la función. 
PRIMER TRIMESTRE 2018 : 0
</t>
  </si>
  <si>
    <t xml:space="preserve">1° TRIMESTRE 2016: 2 Incidentes Graves
1° TRIMESTRE 2017: 2 Incidentes Graves
1° TRIMESTRE 2018: 2 Incidentes Graves
</t>
  </si>
  <si>
    <t>Al presupuesto aforado le descontamos los excedentes financieros incorporados ($146,532 millones)dado que NO son recaudables.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</si>
</sst>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name val="Calibri"/>
      <family val="2"/>
      <scheme val="minor"/>
    </font>
    <font>
      <b/>
      <sz val="11"/>
      <color theme="4" tint="-0.249977111117893"/>
      <name val="Calibri"/>
      <family val="2"/>
      <scheme val="minor"/>
    </font>
    <font>
      <b/>
      <sz val="10"/>
      <color theme="5"/>
      <name val="Calibri Light"/>
      <family val="2"/>
      <scheme val="major"/>
    </font>
    <font>
      <b/>
      <sz val="8"/>
      <color theme="0"/>
      <name val="Calibri"/>
      <family val="2"/>
      <scheme val="minor"/>
    </font>
    <font>
      <sz val="9"/>
      <color theme="3"/>
      <name val="Calibri"/>
      <family val="2"/>
      <scheme val="minor"/>
    </font>
    <font>
      <sz val="8"/>
      <name val="Calibri"/>
      <family val="2"/>
      <scheme val="minor"/>
    </font>
    <font>
      <b/>
      <sz val="8"/>
      <name val="Calibri"/>
      <family val="2"/>
      <scheme val="minor"/>
    </font>
    <font>
      <sz val="8"/>
      <color rgb="FF000000"/>
      <name val="Calibri"/>
      <family val="2"/>
      <scheme val="minor"/>
    </font>
    <font>
      <b/>
      <sz val="11"/>
      <name val="Calibri"/>
      <family val="2"/>
      <scheme val="minor"/>
    </font>
    <font>
      <sz val="11"/>
      <color theme="1"/>
      <name val="Calibri"/>
      <family val="2"/>
    </font>
    <font>
      <b/>
      <sz val="9"/>
      <color theme="0"/>
      <name val="Calibri"/>
      <family val="2"/>
      <scheme val="minor"/>
    </font>
    <font>
      <sz val="8"/>
      <color theme="1"/>
      <name val="Calibri"/>
      <family val="2"/>
      <scheme val="minor"/>
    </font>
    <font>
      <b/>
      <i/>
      <sz val="12"/>
      <color theme="1"/>
      <name val="Calibri"/>
      <family val="2"/>
      <scheme val="minor"/>
    </font>
    <font>
      <sz val="10"/>
      <color theme="1"/>
      <name val="Calibri"/>
      <family val="2"/>
      <scheme val="minor"/>
    </font>
    <font>
      <sz val="8"/>
      <color theme="1"/>
      <name val="Calibri"/>
      <family val="2"/>
    </font>
    <font>
      <sz val="11"/>
      <color rgb="FFFF0000"/>
      <name val="Calibri"/>
      <family val="2"/>
      <scheme val="minor"/>
    </font>
  </fonts>
  <fills count="11">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8"/>
      </patternFill>
    </fill>
    <fill>
      <patternFill patternType="solid">
        <fgColor theme="8" tint="0.39997558519241921"/>
        <bgColor indexed="65"/>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79998168889431442"/>
        <bgColor indexed="64"/>
      </patternFill>
    </fill>
  </fills>
  <borders count="29">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theme="4" tint="-0.24994659260841701"/>
      </bottom>
      <diagonal/>
    </border>
    <border>
      <left style="thin">
        <color indexed="64"/>
      </left>
      <right style="double">
        <color indexed="64"/>
      </right>
      <top/>
      <bottom style="thin">
        <color theme="4" tint="-0.24994659260841701"/>
      </bottom>
      <diagonal/>
    </border>
    <border>
      <left/>
      <right style="thin">
        <color indexed="64"/>
      </right>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16">
    <xf numFmtId="0" fontId="0" fillId="0" borderId="0"/>
    <xf numFmtId="43" fontId="7" fillId="0" borderId="0" applyFont="0" applyFill="0" applyBorder="0" applyAlignment="0" applyProtection="0"/>
    <xf numFmtId="9" fontId="7" fillId="0" borderId="0" applyFont="0" applyFill="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10" fillId="0" borderId="0" applyNumberFormat="0" applyFill="0" applyBorder="0" applyProtection="0">
      <alignment horizontal="left" vertical="center" indent="1"/>
    </xf>
    <xf numFmtId="0" fontId="12" fillId="8" borderId="0" applyNumberFormat="0" applyFont="0" applyBorder="0" applyAlignment="0" applyProtection="0">
      <alignment vertical="center"/>
    </xf>
    <xf numFmtId="0" fontId="4" fillId="0" borderId="0"/>
    <xf numFmtId="43" fontId="4" fillId="0" borderId="0" applyFont="0" applyFill="0" applyBorder="0" applyAlignment="0" applyProtection="0"/>
    <xf numFmtId="0" fontId="4" fillId="4" borderId="0" applyNumberFormat="0" applyBorder="0" applyAlignment="0" applyProtection="0"/>
    <xf numFmtId="0" fontId="4" fillId="3" borderId="0" applyNumberFormat="0" applyBorder="0" applyAlignment="0" applyProtection="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cellStyleXfs>
  <cellXfs count="190">
    <xf numFmtId="0" fontId="0" fillId="0" borderId="0" xfId="0"/>
    <xf numFmtId="0" fontId="8" fillId="0" borderId="0" xfId="0" applyFont="1" applyFill="1" applyBorder="1" applyAlignment="1">
      <alignment horizontal="center"/>
    </xf>
    <xf numFmtId="0" fontId="9" fillId="0" borderId="0" xfId="0" applyFont="1" applyFill="1" applyBorder="1"/>
    <xf numFmtId="0" fontId="8" fillId="0" borderId="0" xfId="0" applyFont="1" applyFill="1" applyBorder="1" applyAlignment="1">
      <alignment horizontal="left"/>
    </xf>
    <xf numFmtId="164" fontId="8" fillId="0" borderId="0" xfId="1" applyNumberFormat="1" applyFont="1" applyFill="1" applyBorder="1" applyAlignment="1">
      <alignment horizontal="right"/>
    </xf>
    <xf numFmtId="164"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0" fontId="8" fillId="0" borderId="0" xfId="0" applyFont="1" applyFill="1" applyBorder="1"/>
    <xf numFmtId="0" fontId="9" fillId="0" borderId="0" xfId="0" applyFont="1" applyFill="1" applyBorder="1" applyAlignment="1">
      <alignment horizontal="left"/>
    </xf>
    <xf numFmtId="164" fontId="9" fillId="0" borderId="0" xfId="1" applyNumberFormat="1" applyFont="1" applyFill="1" applyBorder="1"/>
    <xf numFmtId="165" fontId="9" fillId="0" borderId="0" xfId="2" applyNumberFormat="1" applyFont="1" applyFill="1" applyBorder="1"/>
    <xf numFmtId="0" fontId="8" fillId="0" borderId="0" xfId="0" applyFont="1" applyFill="1" applyBorder="1" applyAlignment="1">
      <alignment horizontal="center" vertical="center"/>
    </xf>
    <xf numFmtId="0" fontId="8" fillId="0" borderId="0" xfId="0" applyFont="1" applyFill="1" applyBorder="1" applyAlignment="1">
      <alignment vertical="center"/>
    </xf>
    <xf numFmtId="164" fontId="11" fillId="7" borderId="1" xfId="1" applyNumberFormat="1" applyFont="1" applyFill="1" applyBorder="1" applyAlignment="1">
      <alignment horizontal="center" vertical="center" wrapText="1"/>
    </xf>
    <xf numFmtId="165" fontId="11" fillId="7" borderId="1" xfId="2" applyNumberFormat="1" applyFont="1" applyFill="1" applyBorder="1" applyAlignment="1">
      <alignment horizontal="center" vertical="center" wrapText="1"/>
    </xf>
    <xf numFmtId="0" fontId="14" fillId="9" borderId="5" xfId="6" applyFont="1" applyFill="1" applyBorder="1" applyAlignment="1">
      <alignment horizontal="center" vertical="center" wrapText="1"/>
    </xf>
    <xf numFmtId="0" fontId="14" fillId="9" borderId="6" xfId="6" applyFont="1" applyFill="1" applyBorder="1" applyAlignment="1">
      <alignment horizontal="left" vertical="center"/>
    </xf>
    <xf numFmtId="164" fontId="14" fillId="9" borderId="6" xfId="1" applyNumberFormat="1" applyFont="1" applyFill="1" applyBorder="1" applyAlignment="1">
      <alignment horizontal="right" vertical="center"/>
    </xf>
    <xf numFmtId="165" fontId="14" fillId="9" borderId="6" xfId="2" applyNumberFormat="1" applyFont="1" applyFill="1" applyBorder="1" applyAlignment="1">
      <alignment horizontal="center" vertical="center" wrapText="1"/>
    </xf>
    <xf numFmtId="165" fontId="14" fillId="9" borderId="7" xfId="2" applyNumberFormat="1" applyFont="1" applyFill="1" applyBorder="1" applyAlignment="1">
      <alignment horizontal="center" vertical="center" wrapText="1"/>
    </xf>
    <xf numFmtId="165" fontId="14" fillId="9" borderId="9" xfId="2" applyNumberFormat="1" applyFont="1" applyFill="1" applyBorder="1" applyAlignment="1">
      <alignment horizontal="center" vertical="center" wrapText="1"/>
    </xf>
    <xf numFmtId="165" fontId="14" fillId="9" borderId="10" xfId="2" applyNumberFormat="1" applyFont="1" applyFill="1" applyBorder="1" applyAlignment="1">
      <alignment horizontal="center" vertical="center" wrapText="1"/>
    </xf>
    <xf numFmtId="165" fontId="13" fillId="0" borderId="9" xfId="2" applyNumberFormat="1" applyFont="1" applyFill="1" applyBorder="1" applyAlignment="1">
      <alignment horizontal="center" vertical="center"/>
    </xf>
    <xf numFmtId="165" fontId="13" fillId="0" borderId="10" xfId="2" applyNumberFormat="1" applyFont="1" applyFill="1" applyBorder="1" applyAlignment="1">
      <alignment horizontal="center" vertical="center"/>
    </xf>
    <xf numFmtId="0" fontId="13" fillId="10" borderId="5" xfId="6" applyFont="1" applyFill="1" applyBorder="1" applyAlignment="1">
      <alignment horizontal="center" vertical="center" wrapText="1"/>
    </xf>
    <xf numFmtId="0" fontId="13" fillId="10" borderId="6" xfId="6" applyFont="1" applyFill="1" applyBorder="1" applyAlignment="1">
      <alignment horizontal="left" vertical="center"/>
    </xf>
    <xf numFmtId="164" fontId="13" fillId="10" borderId="6" xfId="1" applyNumberFormat="1" applyFont="1" applyFill="1" applyBorder="1" applyAlignment="1">
      <alignment horizontal="right" vertical="center"/>
    </xf>
    <xf numFmtId="165" fontId="13" fillId="10" borderId="6" xfId="2" applyNumberFormat="1" applyFont="1" applyFill="1" applyBorder="1" applyAlignment="1">
      <alignment horizontal="center" vertical="center" wrapText="1"/>
    </xf>
    <xf numFmtId="165" fontId="13" fillId="10" borderId="7" xfId="2" applyNumberFormat="1" applyFont="1" applyFill="1" applyBorder="1" applyAlignment="1">
      <alignment horizontal="center" vertical="center" wrapText="1"/>
    </xf>
    <xf numFmtId="164" fontId="14" fillId="10" borderId="8" xfId="1" applyNumberFormat="1" applyFont="1" applyFill="1" applyBorder="1" applyAlignment="1">
      <alignment horizontal="right" vertical="center"/>
    </xf>
    <xf numFmtId="165" fontId="14" fillId="10" borderId="9" xfId="2" applyNumberFormat="1" applyFont="1" applyFill="1" applyBorder="1" applyAlignment="1">
      <alignment horizontal="center" vertical="center" wrapText="1"/>
    </xf>
    <xf numFmtId="164" fontId="14" fillId="10" borderId="9" xfId="1" applyNumberFormat="1" applyFont="1" applyFill="1" applyBorder="1" applyAlignment="1">
      <alignment horizontal="right" vertical="center"/>
    </xf>
    <xf numFmtId="165" fontId="14" fillId="10" borderId="10" xfId="2" applyNumberFormat="1" applyFont="1" applyFill="1" applyBorder="1" applyAlignment="1">
      <alignment horizontal="center" vertical="center" wrapText="1"/>
    </xf>
    <xf numFmtId="49" fontId="13" fillId="0" borderId="11" xfId="0" applyNumberFormat="1" applyFont="1" applyFill="1" applyBorder="1" applyAlignment="1">
      <alignment vertical="center" wrapText="1" readingOrder="1"/>
    </xf>
    <xf numFmtId="0" fontId="15" fillId="0" borderId="9" xfId="0" applyFont="1" applyFill="1" applyBorder="1" applyAlignment="1">
      <alignment horizontal="left" vertical="center" wrapText="1"/>
    </xf>
    <xf numFmtId="164" fontId="15" fillId="0" borderId="9" xfId="1" applyNumberFormat="1" applyFont="1" applyFill="1" applyBorder="1" applyAlignment="1">
      <alignment horizontal="right" vertical="center" wrapText="1"/>
    </xf>
    <xf numFmtId="164" fontId="13" fillId="0" borderId="9" xfId="1" applyNumberFormat="1" applyFont="1" applyFill="1" applyBorder="1" applyAlignment="1">
      <alignment vertical="center"/>
    </xf>
    <xf numFmtId="164" fontId="13" fillId="0" borderId="8" xfId="1" applyNumberFormat="1" applyFont="1" applyFill="1" applyBorder="1" applyAlignment="1">
      <alignment vertical="center"/>
    </xf>
    <xf numFmtId="0" fontId="13" fillId="0" borderId="11" xfId="0" applyNumberFormat="1" applyFont="1" applyFill="1" applyBorder="1" applyAlignment="1">
      <alignment vertical="center" wrapText="1" readingOrder="1"/>
    </xf>
    <xf numFmtId="0" fontId="13" fillId="10" borderId="6" xfId="6" applyFont="1" applyFill="1" applyBorder="1" applyAlignment="1">
      <alignment horizontal="left" vertical="center" wrapText="1"/>
    </xf>
    <xf numFmtId="164" fontId="13" fillId="10" borderId="8" xfId="1" applyNumberFormat="1" applyFont="1" applyFill="1" applyBorder="1" applyAlignment="1">
      <alignment vertical="center"/>
    </xf>
    <xf numFmtId="165" fontId="13" fillId="10" borderId="9" xfId="2" applyNumberFormat="1" applyFont="1" applyFill="1" applyBorder="1" applyAlignment="1">
      <alignment horizontal="center" vertical="center"/>
    </xf>
    <xf numFmtId="164" fontId="13" fillId="10" borderId="9" xfId="1" applyNumberFormat="1" applyFont="1" applyFill="1" applyBorder="1" applyAlignment="1">
      <alignment vertical="center"/>
    </xf>
    <xf numFmtId="165" fontId="13" fillId="10" borderId="10" xfId="2" applyNumberFormat="1" applyFont="1" applyFill="1" applyBorder="1" applyAlignment="1">
      <alignment horizontal="center" vertical="center"/>
    </xf>
    <xf numFmtId="164" fontId="14" fillId="9" borderId="8" xfId="1" applyNumberFormat="1" applyFont="1" applyFill="1" applyBorder="1" applyAlignment="1">
      <alignment horizontal="center" vertical="center" wrapText="1"/>
    </xf>
    <xf numFmtId="164" fontId="14" fillId="9" borderId="9" xfId="1" applyNumberFormat="1" applyFont="1" applyFill="1" applyBorder="1" applyAlignment="1">
      <alignment horizontal="center" vertical="center" wrapText="1"/>
    </xf>
    <xf numFmtId="0" fontId="16" fillId="0" borderId="0" xfId="0" applyFont="1" applyFill="1" applyBorder="1"/>
    <xf numFmtId="0" fontId="16" fillId="0" borderId="0" xfId="0" applyFont="1" applyFill="1" applyBorder="1" applyAlignment="1">
      <alignment horizontal="center"/>
    </xf>
    <xf numFmtId="4" fontId="16" fillId="0" borderId="0" xfId="0" applyNumberFormat="1" applyFont="1" applyFill="1" applyBorder="1"/>
    <xf numFmtId="4" fontId="16" fillId="0" borderId="0" xfId="0" applyNumberFormat="1" applyFont="1" applyFill="1" applyBorder="1" applyAlignment="1">
      <alignment horizontal="left"/>
    </xf>
    <xf numFmtId="164" fontId="16" fillId="0" borderId="0" xfId="1" applyNumberFormat="1" applyFont="1" applyFill="1" applyBorder="1" applyAlignment="1">
      <alignment horizontal="right"/>
    </xf>
    <xf numFmtId="164" fontId="16" fillId="0" borderId="0" xfId="1" applyNumberFormat="1" applyFont="1" applyFill="1" applyBorder="1" applyAlignment="1">
      <alignment vertical="center"/>
    </xf>
    <xf numFmtId="165" fontId="16" fillId="0" borderId="0" xfId="2" applyNumberFormat="1" applyFont="1" applyFill="1" applyBorder="1" applyAlignment="1">
      <alignment vertical="center"/>
    </xf>
    <xf numFmtId="164" fontId="9" fillId="0" borderId="0" xfId="1" applyNumberFormat="1" applyFont="1" applyFill="1" applyBorder="1" applyAlignment="1">
      <alignment horizontal="center"/>
    </xf>
    <xf numFmtId="43" fontId="8" fillId="0" borderId="0" xfId="1" applyFont="1" applyFill="1" applyBorder="1" applyAlignment="1">
      <alignment vertical="center"/>
    </xf>
    <xf numFmtId="164" fontId="8" fillId="0" borderId="0" xfId="1" applyNumberFormat="1" applyFont="1" applyFill="1" applyBorder="1" applyAlignment="1">
      <alignment horizontal="center"/>
    </xf>
    <xf numFmtId="43" fontId="11" fillId="7" borderId="1" xfId="1" applyFont="1" applyFill="1" applyBorder="1" applyAlignment="1">
      <alignment horizontal="center" vertical="center" wrapText="1"/>
    </xf>
    <xf numFmtId="0" fontId="11" fillId="7" borderId="1" xfId="6" applyFont="1" applyFill="1" applyBorder="1" applyAlignment="1">
      <alignment horizontal="center" vertical="center" wrapText="1"/>
    </xf>
    <xf numFmtId="0" fontId="8" fillId="0" borderId="0" xfId="0" applyFont="1" applyFill="1" applyBorder="1" applyAlignment="1">
      <alignment vertical="center" wrapText="1"/>
    </xf>
    <xf numFmtId="0" fontId="15" fillId="0" borderId="11" xfId="0" applyFont="1" applyFill="1" applyBorder="1" applyAlignment="1">
      <alignment vertical="center" wrapText="1"/>
    </xf>
    <xf numFmtId="164" fontId="15" fillId="0" borderId="9" xfId="1" applyNumberFormat="1" applyFont="1" applyFill="1" applyBorder="1" applyAlignment="1">
      <alignment horizontal="center" vertical="center" wrapText="1"/>
    </xf>
    <xf numFmtId="43" fontId="13" fillId="0" borderId="9" xfId="1" applyFont="1" applyFill="1" applyBorder="1" applyAlignment="1">
      <alignment vertical="center"/>
    </xf>
    <xf numFmtId="0" fontId="4" fillId="0" borderId="0" xfId="8"/>
    <xf numFmtId="43" fontId="0" fillId="0" borderId="0" xfId="1" applyFont="1" applyAlignment="1">
      <alignment horizontal="right"/>
    </xf>
    <xf numFmtId="165" fontId="4" fillId="0" borderId="0" xfId="2" applyNumberFormat="1" applyFont="1" applyAlignment="1">
      <alignment horizontal="center"/>
    </xf>
    <xf numFmtId="43" fontId="18" fillId="7" borderId="1" xfId="9" applyFont="1" applyFill="1" applyBorder="1" applyAlignment="1">
      <alignment horizontal="center" vertical="center" wrapText="1"/>
    </xf>
    <xf numFmtId="43" fontId="18" fillId="7" borderId="1" xfId="1" applyFont="1" applyFill="1" applyBorder="1" applyAlignment="1">
      <alignment horizontal="center" vertical="center" wrapText="1"/>
    </xf>
    <xf numFmtId="165" fontId="18" fillId="7" borderId="1" xfId="2" applyNumberFormat="1" applyFont="1" applyFill="1" applyBorder="1" applyAlignment="1">
      <alignment horizontal="center" vertical="center" wrapText="1"/>
    </xf>
    <xf numFmtId="0" fontId="4" fillId="0" borderId="0" xfId="8" applyAlignment="1">
      <alignment vertical="center"/>
    </xf>
    <xf numFmtId="43" fontId="0" fillId="0" borderId="0" xfId="1" applyFont="1" applyAlignment="1">
      <alignment horizontal="right" vertical="center"/>
    </xf>
    <xf numFmtId="165" fontId="4" fillId="0" borderId="0" xfId="2" applyNumberFormat="1" applyFont="1" applyAlignment="1">
      <alignment horizontal="center" vertical="center"/>
    </xf>
    <xf numFmtId="164" fontId="14" fillId="9" borderId="16" xfId="1" applyNumberFormat="1" applyFont="1" applyFill="1" applyBorder="1" applyAlignment="1">
      <alignment horizontal="right" vertical="center"/>
    </xf>
    <xf numFmtId="0" fontId="14" fillId="9" borderId="17" xfId="6" applyFont="1" applyFill="1" applyBorder="1" applyAlignment="1">
      <alignment horizontal="center" vertical="center" wrapText="1"/>
    </xf>
    <xf numFmtId="0" fontId="14" fillId="9" borderId="18" xfId="6" applyFont="1" applyFill="1" applyBorder="1" applyAlignment="1">
      <alignment horizontal="left" vertical="center"/>
    </xf>
    <xf numFmtId="164" fontId="14" fillId="9" borderId="18" xfId="1" applyNumberFormat="1" applyFont="1" applyFill="1" applyBorder="1" applyAlignment="1">
      <alignment horizontal="right" vertical="center"/>
    </xf>
    <xf numFmtId="165" fontId="14" fillId="9" borderId="18" xfId="2" applyNumberFormat="1" applyFont="1" applyFill="1" applyBorder="1" applyAlignment="1">
      <alignment horizontal="center" vertical="center" wrapText="1"/>
    </xf>
    <xf numFmtId="165" fontId="14" fillId="9" borderId="19" xfId="2" applyNumberFormat="1" applyFont="1" applyFill="1" applyBorder="1" applyAlignment="1">
      <alignment horizontal="center" vertical="center" wrapText="1"/>
    </xf>
    <xf numFmtId="164" fontId="14" fillId="9" borderId="20" xfId="1" applyNumberFormat="1" applyFont="1" applyFill="1" applyBorder="1" applyAlignment="1">
      <alignment horizontal="center" vertical="center" wrapText="1"/>
    </xf>
    <xf numFmtId="165" fontId="14" fillId="9" borderId="12" xfId="2" applyNumberFormat="1" applyFont="1" applyFill="1" applyBorder="1" applyAlignment="1">
      <alignment horizontal="center" vertical="center" wrapText="1"/>
    </xf>
    <xf numFmtId="164" fontId="14" fillId="9" borderId="12" xfId="1" applyNumberFormat="1" applyFont="1" applyFill="1" applyBorder="1" applyAlignment="1">
      <alignment horizontal="center" vertical="center" wrapText="1"/>
    </xf>
    <xf numFmtId="165" fontId="14" fillId="9" borderId="13" xfId="2" applyNumberFormat="1" applyFont="1" applyFill="1" applyBorder="1" applyAlignment="1">
      <alignment horizontal="center" vertical="center" wrapText="1"/>
    </xf>
    <xf numFmtId="0" fontId="14" fillId="9" borderId="5" xfId="3" applyFont="1" applyFill="1" applyBorder="1" applyAlignment="1">
      <alignment horizontal="left" vertical="center" wrapText="1"/>
    </xf>
    <xf numFmtId="164" fontId="14" fillId="9" borderId="6" xfId="1" applyNumberFormat="1" applyFont="1" applyFill="1" applyBorder="1" applyAlignment="1">
      <alignment horizontal="left" vertical="center" wrapText="1"/>
    </xf>
    <xf numFmtId="165" fontId="13" fillId="9" borderId="6" xfId="2" applyNumberFormat="1" applyFont="1" applyFill="1" applyBorder="1" applyAlignment="1">
      <alignment horizontal="center" vertical="center"/>
    </xf>
    <xf numFmtId="165" fontId="13" fillId="9" borderId="7" xfId="2" applyNumberFormat="1" applyFont="1" applyFill="1" applyBorder="1" applyAlignment="1">
      <alignment horizontal="center" vertical="center"/>
    </xf>
    <xf numFmtId="0" fontId="14" fillId="9" borderId="21" xfId="3" applyFont="1" applyFill="1" applyBorder="1" applyAlignment="1">
      <alignment horizontal="left" vertical="center" wrapText="1"/>
    </xf>
    <xf numFmtId="164" fontId="14" fillId="9" borderId="22" xfId="1" applyNumberFormat="1" applyFont="1" applyFill="1" applyBorder="1" applyAlignment="1">
      <alignment horizontal="left" vertical="center" wrapText="1"/>
    </xf>
    <xf numFmtId="165" fontId="13" fillId="9" borderId="22" xfId="2" applyNumberFormat="1" applyFont="1" applyFill="1" applyBorder="1" applyAlignment="1">
      <alignment horizontal="center" vertical="center"/>
    </xf>
    <xf numFmtId="165" fontId="13" fillId="9" borderId="23" xfId="2" applyNumberFormat="1" applyFont="1" applyFill="1" applyBorder="1" applyAlignment="1">
      <alignment horizontal="center" vertical="center"/>
    </xf>
    <xf numFmtId="0" fontId="14" fillId="9" borderId="17" xfId="3" applyFont="1" applyFill="1" applyBorder="1" applyAlignment="1">
      <alignment horizontal="left" vertical="center" wrapText="1"/>
    </xf>
    <xf numFmtId="164" fontId="14" fillId="9" borderId="18" xfId="1" applyNumberFormat="1" applyFont="1" applyFill="1" applyBorder="1" applyAlignment="1">
      <alignment horizontal="left" vertical="center" wrapText="1"/>
    </xf>
    <xf numFmtId="165" fontId="13" fillId="9" borderId="18" xfId="2" applyNumberFormat="1" applyFont="1" applyFill="1" applyBorder="1" applyAlignment="1">
      <alignment horizontal="center" vertical="center"/>
    </xf>
    <xf numFmtId="165" fontId="13" fillId="9" borderId="19" xfId="2" applyNumberFormat="1" applyFont="1" applyFill="1" applyBorder="1" applyAlignment="1">
      <alignment horizontal="center" vertical="center"/>
    </xf>
    <xf numFmtId="0" fontId="13" fillId="0" borderId="11" xfId="10" applyFont="1" applyFill="1" applyBorder="1" applyAlignment="1">
      <alignment vertical="center" wrapText="1"/>
    </xf>
    <xf numFmtId="43" fontId="13" fillId="0" borderId="9" xfId="1" applyFont="1" applyFill="1" applyBorder="1" applyAlignment="1">
      <alignment horizontal="right" vertical="center"/>
    </xf>
    <xf numFmtId="0" fontId="13" fillId="7" borderId="2" xfId="4" applyFont="1" applyFill="1" applyBorder="1" applyAlignment="1">
      <alignment vertical="center"/>
    </xf>
    <xf numFmtId="43" fontId="13" fillId="7" borderId="3" xfId="1" applyFont="1" applyFill="1" applyBorder="1" applyAlignment="1">
      <alignment horizontal="right" vertical="center"/>
    </xf>
    <xf numFmtId="165" fontId="13" fillId="7" borderId="4" xfId="2" applyNumberFormat="1" applyFont="1" applyFill="1" applyBorder="1" applyAlignment="1">
      <alignment horizontal="center" vertical="center"/>
    </xf>
    <xf numFmtId="0" fontId="13" fillId="9" borderId="5" xfId="3" applyFont="1" applyFill="1" applyBorder="1" applyAlignment="1">
      <alignment vertical="center" wrapText="1"/>
    </xf>
    <xf numFmtId="43" fontId="13" fillId="9" borderId="14" xfId="1" applyFont="1" applyFill="1" applyBorder="1" applyAlignment="1">
      <alignment horizontal="right" vertical="center"/>
    </xf>
    <xf numFmtId="165" fontId="13" fillId="9" borderId="15" xfId="2" applyNumberFormat="1" applyFont="1" applyFill="1" applyBorder="1" applyAlignment="1">
      <alignment horizontal="center" vertical="center"/>
    </xf>
    <xf numFmtId="0" fontId="5" fillId="0" borderId="0" xfId="8" applyFont="1"/>
    <xf numFmtId="0" fontId="4" fillId="9" borderId="0" xfId="8" applyFill="1"/>
    <xf numFmtId="0" fontId="4" fillId="10" borderId="9" xfId="8" applyFill="1" applyBorder="1" applyAlignment="1">
      <alignment horizontal="center" vertical="center"/>
    </xf>
    <xf numFmtId="0" fontId="4" fillId="0" borderId="26" xfId="8" applyBorder="1" applyAlignment="1">
      <alignment horizontal="center" vertical="center"/>
    </xf>
    <xf numFmtId="0" fontId="21" fillId="0" borderId="26" xfId="8" applyFont="1" applyBorder="1" applyAlignment="1">
      <alignment vertical="center" wrapText="1"/>
    </xf>
    <xf numFmtId="0" fontId="21" fillId="0" borderId="26" xfId="8" applyFont="1" applyBorder="1" applyAlignment="1">
      <alignment horizontal="center" vertical="center" wrapText="1"/>
    </xf>
    <xf numFmtId="0" fontId="17" fillId="0" borderId="26" xfId="8" applyFont="1" applyBorder="1" applyAlignment="1">
      <alignment horizontal="center" vertical="center"/>
    </xf>
    <xf numFmtId="10" fontId="17" fillId="0" borderId="26" xfId="8" applyNumberFormat="1" applyFont="1" applyBorder="1" applyAlignment="1">
      <alignment horizontal="center" vertical="center"/>
    </xf>
    <xf numFmtId="0" fontId="22" fillId="0" borderId="26" xfId="8" applyFont="1" applyBorder="1" applyAlignment="1">
      <alignment vertical="center" wrapText="1"/>
    </xf>
    <xf numFmtId="0" fontId="17" fillId="0" borderId="26" xfId="8" applyFont="1" applyBorder="1" applyAlignment="1">
      <alignment vertical="center" wrapText="1"/>
    </xf>
    <xf numFmtId="0" fontId="4" fillId="0" borderId="27" xfId="8" applyBorder="1" applyAlignment="1">
      <alignment horizontal="center" vertical="center"/>
    </xf>
    <xf numFmtId="0" fontId="21" fillId="0" borderId="27" xfId="8" applyFont="1" applyBorder="1" applyAlignment="1">
      <alignment vertical="center" wrapText="1"/>
    </xf>
    <xf numFmtId="0" fontId="21" fillId="0" borderId="27" xfId="8" applyFont="1" applyBorder="1" applyAlignment="1">
      <alignment horizontal="center" vertical="center" wrapText="1"/>
    </xf>
    <xf numFmtId="0" fontId="4" fillId="0" borderId="27" xfId="8" applyBorder="1" applyAlignment="1">
      <alignment vertical="center"/>
    </xf>
    <xf numFmtId="4" fontId="0" fillId="0" borderId="27" xfId="12" applyNumberFormat="1" applyFont="1" applyFill="1" applyBorder="1" applyAlignment="1">
      <alignment horizontal="center" vertical="center"/>
    </xf>
    <xf numFmtId="0" fontId="19" fillId="0" borderId="27" xfId="8" applyFont="1" applyFill="1" applyBorder="1" applyAlignment="1">
      <alignment vertical="center" wrapText="1"/>
    </xf>
    <xf numFmtId="0" fontId="4" fillId="0" borderId="27" xfId="8" applyFont="1" applyFill="1" applyBorder="1" applyAlignment="1">
      <alignment vertical="center" wrapText="1"/>
    </xf>
    <xf numFmtId="0" fontId="4" fillId="0" borderId="27" xfId="8" applyBorder="1"/>
    <xf numFmtId="9" fontId="4" fillId="0" borderId="27" xfId="8" applyNumberFormat="1" applyBorder="1" applyAlignment="1">
      <alignment horizontal="center" vertical="center"/>
    </xf>
    <xf numFmtId="0" fontId="19" fillId="0" borderId="27" xfId="8" applyFont="1" applyBorder="1" applyAlignment="1">
      <alignment vertical="center" wrapText="1"/>
    </xf>
    <xf numFmtId="0" fontId="19" fillId="0" borderId="27" xfId="8" applyFont="1" applyBorder="1" applyAlignment="1">
      <alignment wrapText="1"/>
    </xf>
    <xf numFmtId="9" fontId="4" fillId="0" borderId="27" xfId="8" applyNumberFormat="1" applyFill="1" applyBorder="1" applyAlignment="1">
      <alignment horizontal="center" vertical="center" wrapText="1"/>
    </xf>
    <xf numFmtId="0" fontId="4" fillId="0" borderId="27" xfId="8" applyBorder="1" applyAlignment="1">
      <alignment horizontal="left" vertical="center" wrapText="1"/>
    </xf>
    <xf numFmtId="0" fontId="4" fillId="0" borderId="27" xfId="8" applyFill="1" applyBorder="1" applyAlignment="1">
      <alignment horizontal="center" vertical="center" wrapText="1"/>
    </xf>
    <xf numFmtId="0" fontId="19" fillId="0" borderId="27" xfId="8" applyFont="1" applyBorder="1" applyAlignment="1">
      <alignment horizontal="left" vertical="center" wrapText="1"/>
    </xf>
    <xf numFmtId="0" fontId="4" fillId="0" borderId="27" xfId="8" applyBorder="1" applyAlignment="1">
      <alignment wrapText="1"/>
    </xf>
    <xf numFmtId="9" fontId="4" fillId="0" borderId="27" xfId="8" applyNumberFormat="1" applyFill="1" applyBorder="1" applyAlignment="1">
      <alignment horizontal="center" vertical="center"/>
    </xf>
    <xf numFmtId="0" fontId="4" fillId="0" borderId="27" xfId="8" applyBorder="1" applyAlignment="1">
      <alignment vertical="center" wrapText="1"/>
    </xf>
    <xf numFmtId="0" fontId="4" fillId="0" borderId="28" xfId="8" applyBorder="1" applyAlignment="1">
      <alignment horizontal="center" vertical="center"/>
    </xf>
    <xf numFmtId="0" fontId="21" fillId="0" borderId="28" xfId="8" applyFont="1" applyBorder="1" applyAlignment="1">
      <alignment vertical="center" wrapText="1"/>
    </xf>
    <xf numFmtId="0" fontId="21" fillId="0" borderId="28" xfId="8" applyFont="1" applyBorder="1" applyAlignment="1">
      <alignment horizontal="center" vertical="center" wrapText="1"/>
    </xf>
    <xf numFmtId="0" fontId="4" fillId="0" borderId="28" xfId="8" applyBorder="1"/>
    <xf numFmtId="0" fontId="4" fillId="0" borderId="28" xfId="8" applyFill="1" applyBorder="1" applyAlignment="1">
      <alignment vertical="center"/>
    </xf>
    <xf numFmtId="0" fontId="19" fillId="0" borderId="28" xfId="8" applyFont="1" applyFill="1" applyBorder="1" applyAlignment="1">
      <alignment vertical="center" wrapText="1"/>
    </xf>
    <xf numFmtId="0" fontId="4" fillId="0" borderId="28" xfId="8" applyFill="1" applyBorder="1" applyAlignment="1">
      <alignment vertical="center" wrapText="1"/>
    </xf>
    <xf numFmtId="0" fontId="4" fillId="10" borderId="9" xfId="8" applyFill="1" applyBorder="1" applyAlignment="1">
      <alignment horizontal="center" vertical="center"/>
    </xf>
    <xf numFmtId="0" fontId="3" fillId="9" borderId="0" xfId="14" applyFill="1"/>
    <xf numFmtId="0" fontId="3" fillId="0" borderId="0" xfId="13"/>
    <xf numFmtId="0" fontId="3" fillId="10" borderId="9" xfId="13" applyFill="1" applyBorder="1" applyAlignment="1">
      <alignment horizontal="center" vertical="center"/>
    </xf>
    <xf numFmtId="0" fontId="3" fillId="10" borderId="9" xfId="14" applyFill="1" applyBorder="1" applyAlignment="1">
      <alignment horizontal="center" vertical="center"/>
    </xf>
    <xf numFmtId="0" fontId="3" fillId="0" borderId="26" xfId="13" applyBorder="1" applyAlignment="1">
      <alignment horizontal="center" vertical="center"/>
    </xf>
    <xf numFmtId="0" fontId="21" fillId="0" borderId="26" xfId="13" applyFont="1" applyBorder="1" applyAlignment="1">
      <alignment vertical="center" wrapText="1"/>
    </xf>
    <xf numFmtId="0" fontId="21" fillId="0" borderId="26" xfId="13" applyFont="1" applyBorder="1" applyAlignment="1">
      <alignment horizontal="center" vertical="center" wrapText="1"/>
    </xf>
    <xf numFmtId="0" fontId="17" fillId="0" borderId="26" xfId="13" applyFont="1" applyBorder="1" applyAlignment="1">
      <alignment horizontal="center" vertical="center"/>
    </xf>
    <xf numFmtId="10" fontId="17" fillId="0" borderId="26" xfId="13" applyNumberFormat="1" applyFont="1" applyBorder="1" applyAlignment="1">
      <alignment horizontal="center" vertical="center"/>
    </xf>
    <xf numFmtId="0" fontId="17" fillId="0" borderId="26" xfId="13" applyFont="1" applyBorder="1" applyAlignment="1">
      <alignment vertical="center" wrapText="1"/>
    </xf>
    <xf numFmtId="0" fontId="3" fillId="0" borderId="27" xfId="13" applyBorder="1" applyAlignment="1">
      <alignment horizontal="center" vertical="center"/>
    </xf>
    <xf numFmtId="0" fontId="21" fillId="0" borderId="27" xfId="13" applyFont="1" applyBorder="1" applyAlignment="1">
      <alignment vertical="center" wrapText="1"/>
    </xf>
    <xf numFmtId="0" fontId="21" fillId="0" borderId="27" xfId="13" applyFont="1" applyBorder="1" applyAlignment="1">
      <alignment horizontal="center" vertical="center" wrapText="1"/>
    </xf>
    <xf numFmtId="0" fontId="3" fillId="0" borderId="27" xfId="13" applyBorder="1" applyAlignment="1">
      <alignment vertical="center"/>
    </xf>
    <xf numFmtId="4" fontId="0" fillId="0" borderId="27" xfId="15" applyNumberFormat="1" applyFont="1" applyFill="1" applyBorder="1" applyAlignment="1">
      <alignment horizontal="center" vertical="center"/>
    </xf>
    <xf numFmtId="0" fontId="3" fillId="0" borderId="27" xfId="13" applyFont="1" applyFill="1" applyBorder="1" applyAlignment="1">
      <alignment vertical="center" wrapText="1"/>
    </xf>
    <xf numFmtId="0" fontId="3" fillId="0" borderId="27" xfId="13" applyBorder="1"/>
    <xf numFmtId="9" fontId="3" fillId="0" borderId="27" xfId="13" applyNumberFormat="1" applyBorder="1" applyAlignment="1">
      <alignment horizontal="center" vertical="center"/>
    </xf>
    <xf numFmtId="0" fontId="3" fillId="0" borderId="27" xfId="13" applyBorder="1" applyAlignment="1">
      <alignment vertical="center" wrapText="1"/>
    </xf>
    <xf numFmtId="0" fontId="19" fillId="0" borderId="27" xfId="14" applyFont="1" applyBorder="1" applyAlignment="1">
      <alignment wrapText="1"/>
    </xf>
    <xf numFmtId="0" fontId="3" fillId="0" borderId="27" xfId="13" applyBorder="1" applyAlignment="1">
      <alignment wrapText="1"/>
    </xf>
    <xf numFmtId="0" fontId="19" fillId="0" borderId="27" xfId="14" applyFont="1" applyBorder="1" applyAlignment="1">
      <alignment vertical="center" wrapText="1"/>
    </xf>
    <xf numFmtId="9" fontId="3" fillId="0" borderId="27" xfId="13" applyNumberFormat="1" applyFill="1" applyBorder="1" applyAlignment="1">
      <alignment horizontal="center" vertical="center" wrapText="1"/>
    </xf>
    <xf numFmtId="0" fontId="3" fillId="0" borderId="27" xfId="13" applyFill="1" applyBorder="1" applyAlignment="1">
      <alignment vertical="center" wrapText="1"/>
    </xf>
    <xf numFmtId="0" fontId="3" fillId="0" borderId="27" xfId="13" applyBorder="1" applyAlignment="1">
      <alignment horizontal="left" vertical="center" wrapText="1"/>
    </xf>
    <xf numFmtId="0" fontId="3" fillId="0" borderId="27" xfId="13" applyFill="1" applyBorder="1" applyAlignment="1">
      <alignment horizontal="center" vertical="center" wrapText="1"/>
    </xf>
    <xf numFmtId="9" fontId="3" fillId="0" borderId="27" xfId="13" applyNumberFormat="1" applyFill="1" applyBorder="1" applyAlignment="1">
      <alignment horizontal="center" vertical="center"/>
    </xf>
    <xf numFmtId="9" fontId="23" fillId="0" borderId="27" xfId="13" applyNumberFormat="1" applyFont="1" applyBorder="1" applyAlignment="1">
      <alignment horizontal="center" vertical="center"/>
    </xf>
    <xf numFmtId="0" fontId="3" fillId="0" borderId="28" xfId="13" applyBorder="1" applyAlignment="1">
      <alignment horizontal="center" vertical="center"/>
    </xf>
    <xf numFmtId="0" fontId="21" fillId="0" borderId="28" xfId="13" applyFont="1" applyBorder="1" applyAlignment="1">
      <alignment vertical="center" wrapText="1"/>
    </xf>
    <xf numFmtId="0" fontId="21" fillId="0" borderId="28" xfId="13" applyFont="1" applyBorder="1" applyAlignment="1">
      <alignment horizontal="center" vertical="center" wrapText="1"/>
    </xf>
    <xf numFmtId="0" fontId="3" fillId="0" borderId="28" xfId="13" applyBorder="1"/>
    <xf numFmtId="0" fontId="3" fillId="0" borderId="28" xfId="13" applyFill="1" applyBorder="1" applyAlignment="1">
      <alignment vertical="center"/>
    </xf>
    <xf numFmtId="0" fontId="3" fillId="0" borderId="28" xfId="13" applyFill="1" applyBorder="1" applyAlignment="1">
      <alignment vertical="center" wrapText="1"/>
    </xf>
    <xf numFmtId="0" fontId="3" fillId="0" borderId="0" xfId="14"/>
    <xf numFmtId="0" fontId="3" fillId="10" borderId="9" xfId="8" applyFont="1" applyFill="1" applyBorder="1" applyAlignment="1">
      <alignment horizontal="center" vertical="center"/>
    </xf>
    <xf numFmtId="0" fontId="2" fillId="0" borderId="27" xfId="14" applyFont="1" applyBorder="1" applyAlignment="1">
      <alignment wrapText="1"/>
    </xf>
    <xf numFmtId="10" fontId="1" fillId="0" borderId="0" xfId="2" applyNumberFormat="1" applyFont="1" applyAlignment="1">
      <alignment horizontal="center"/>
    </xf>
    <xf numFmtId="10" fontId="3" fillId="9" borderId="0" xfId="2" applyNumberFormat="1" applyFont="1" applyFill="1" applyAlignment="1">
      <alignment horizontal="center"/>
    </xf>
    <xf numFmtId="0" fontId="11" fillId="7" borderId="1" xfId="6" applyFont="1" applyFill="1" applyBorder="1" applyAlignment="1">
      <alignment horizontal="center" vertical="center" wrapText="1"/>
    </xf>
    <xf numFmtId="0" fontId="11" fillId="7" borderId="1" xfId="6" applyFont="1" applyFill="1" applyBorder="1" applyAlignment="1">
      <alignment horizontal="center" vertical="center"/>
    </xf>
    <xf numFmtId="0" fontId="11" fillId="7" borderId="1" xfId="7" applyFont="1" applyFill="1" applyBorder="1" applyAlignment="1">
      <alignment horizontal="center" vertical="center" wrapText="1"/>
    </xf>
    <xf numFmtId="43" fontId="18" fillId="7" borderId="1" xfId="9" applyFont="1" applyFill="1" applyBorder="1" applyAlignment="1">
      <alignment horizontal="center" vertical="center" wrapText="1"/>
    </xf>
    <xf numFmtId="17" fontId="18" fillId="7" borderId="1" xfId="5" applyNumberFormat="1" applyFont="1" applyFill="1" applyBorder="1" applyAlignment="1">
      <alignment horizontal="center" vertical="center"/>
    </xf>
    <xf numFmtId="0" fontId="18" fillId="7" borderId="1" xfId="5" applyFont="1" applyFill="1" applyBorder="1" applyAlignment="1">
      <alignment horizontal="center" vertical="center"/>
    </xf>
    <xf numFmtId="0" fontId="20" fillId="9" borderId="24" xfId="13" applyFont="1" applyFill="1" applyBorder="1" applyAlignment="1">
      <alignment horizontal="center"/>
    </xf>
    <xf numFmtId="0" fontId="20" fillId="9" borderId="25" xfId="13" applyFont="1" applyFill="1" applyBorder="1" applyAlignment="1">
      <alignment horizontal="center"/>
    </xf>
    <xf numFmtId="0" fontId="20" fillId="9" borderId="8" xfId="13" applyFont="1" applyFill="1" applyBorder="1" applyAlignment="1">
      <alignment horizontal="center"/>
    </xf>
    <xf numFmtId="0" fontId="3" fillId="10" borderId="9" xfId="13" applyFill="1" applyBorder="1" applyAlignment="1">
      <alignment horizontal="center" vertical="center"/>
    </xf>
    <xf numFmtId="0" fontId="20" fillId="9" borderId="24" xfId="8" applyFont="1" applyFill="1" applyBorder="1" applyAlignment="1">
      <alignment horizontal="center"/>
    </xf>
    <xf numFmtId="0" fontId="20" fillId="9" borderId="25" xfId="8" applyFont="1" applyFill="1" applyBorder="1" applyAlignment="1">
      <alignment horizontal="center"/>
    </xf>
    <xf numFmtId="0" fontId="20" fillId="9" borderId="8" xfId="8" applyFont="1" applyFill="1" applyBorder="1" applyAlignment="1">
      <alignment horizontal="center"/>
    </xf>
    <xf numFmtId="0" fontId="4" fillId="10" borderId="9" xfId="8" applyFill="1" applyBorder="1" applyAlignment="1">
      <alignment horizontal="center" vertical="center"/>
    </xf>
  </cellXfs>
  <cellStyles count="16">
    <cellStyle name="20% - Énfasis1 2" xfId="11" xr:uid="{00000000-0005-0000-0000-000000000000}"/>
    <cellStyle name="40% - Énfasis1 2" xfId="10" xr:uid="{00000000-0005-0000-0000-000001000000}"/>
    <cellStyle name="60% - Énfasis5" xfId="5" builtinId="48"/>
    <cellStyle name="Do Not Type" xfId="7" xr:uid="{00000000-0005-0000-0000-000003000000}"/>
    <cellStyle name="Énfasis1" xfId="3" builtinId="29"/>
    <cellStyle name="Énfasis5" xfId="4" builtinId="45"/>
    <cellStyle name="Millares" xfId="1" builtinId="3"/>
    <cellStyle name="Millares 3" xfId="9" xr:uid="{00000000-0005-0000-0000-000007000000}"/>
    <cellStyle name="Normal" xfId="0" builtinId="0"/>
    <cellStyle name="Normal 2" xfId="13" xr:uid="{736E2228-55BA-4C22-AFD0-1DF1E9756761}"/>
    <cellStyle name="Normal 3" xfId="8" xr:uid="{00000000-0005-0000-0000-000009000000}"/>
    <cellStyle name="Normal 3 2" xfId="14" xr:uid="{164F9CC0-587C-4D6B-93D3-A8AAB651EF41}"/>
    <cellStyle name="Porcentaje" xfId="2" builtinId="5"/>
    <cellStyle name="Porcentaje 2" xfId="12" xr:uid="{00000000-0005-0000-0000-00000B000000}"/>
    <cellStyle name="Porcentaje 3" xfId="15" xr:uid="{E50F4B4C-2E45-4344-8DA5-CB1A6D77287A}"/>
    <cellStyle name="Table Header"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xdr:col>
      <xdr:colOff>57150</xdr:colOff>
      <xdr:row>3</xdr:row>
      <xdr:rowOff>214312</xdr:rowOff>
    </xdr:from>
    <xdr:ext cx="1752338" cy="319190"/>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B947ECE-45A3-465E-97C0-2667A9705656}"/>
                </a:ext>
              </a:extLst>
            </xdr:cNvPr>
            <xdr:cNvSpPr txBox="1"/>
          </xdr:nvSpPr>
          <xdr:spPr>
            <a:xfrm>
              <a:off x="3457575" y="1557337"/>
              <a:ext cx="175233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𝐼𝐴</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𝐴𝑐𝑐𝑖𝑑𝑒𝑛𝑡𝑒𝑠</m:t>
                        </m:r>
                        <m:r>
                          <a:rPr lang="es-MX" sz="1000" b="0" i="1">
                            <a:latin typeface="Cambria Math" panose="02040503050406030204" pitchFamily="18" charset="0"/>
                          </a:rPr>
                          <m:t> </m:t>
                        </m:r>
                      </m:num>
                      <m:den>
                        <m:r>
                          <a:rPr lang="es-MX" sz="1000" b="0" i="1">
                            <a:latin typeface="Cambria Math" panose="02040503050406030204" pitchFamily="18" charset="0"/>
                          </a:rPr>
                          <m:t>𝐷𝑒𝑠𝑝𝑒𝑔𝑢𝑒𝑠</m:t>
                        </m:r>
                      </m:den>
                    </m:f>
                    <m:r>
                      <a:rPr lang="es-MX" sz="1000" b="0" i="1">
                        <a:latin typeface="Cambria Math" panose="02040503050406030204" pitchFamily="18" charset="0"/>
                      </a:rPr>
                      <m:t>  </m:t>
                    </m:r>
                    <m:r>
                      <a:rPr lang="es-MX" sz="1000" b="0" i="1">
                        <a:latin typeface="Cambria Math" panose="02040503050406030204" pitchFamily="18" charset="0"/>
                      </a:rPr>
                      <m:t>𝑋</m:t>
                    </m:r>
                    <m:r>
                      <a:rPr lang="es-MX" sz="1000" b="0" i="1">
                        <a:latin typeface="Cambria Math" panose="02040503050406030204" pitchFamily="18" charset="0"/>
                      </a:rPr>
                      <m:t>  1.000.000</m:t>
                    </m:r>
                  </m:oMath>
                </m:oMathPara>
              </a14:m>
              <a:endParaRPr lang="es-MX" sz="1000"/>
            </a:p>
          </xdr:txBody>
        </xdr:sp>
      </mc:Choice>
      <mc:Fallback xmlns="">
        <xdr:sp macro="" textlink="">
          <xdr:nvSpPr>
            <xdr:cNvPr id="2" name="CuadroTexto 1">
              <a:extLst>
                <a:ext uri="{FF2B5EF4-FFF2-40B4-BE49-F238E27FC236}">
                  <a16:creationId xmlns:a16="http://schemas.microsoft.com/office/drawing/2014/main" id="{1B947ECE-45A3-465E-97C0-2667A9705656}"/>
                </a:ext>
              </a:extLst>
            </xdr:cNvPr>
            <xdr:cNvSpPr txBox="1"/>
          </xdr:nvSpPr>
          <xdr:spPr>
            <a:xfrm>
              <a:off x="3457575" y="1557337"/>
              <a:ext cx="175233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𝐼𝐴=</a:t>
              </a:r>
              <a:r>
                <a:rPr lang="es-MX" sz="1000" i="0">
                  <a:latin typeface="Cambria Math" panose="02040503050406030204" pitchFamily="18" charset="0"/>
                </a:rPr>
                <a:t>(</a:t>
              </a:r>
              <a:r>
                <a:rPr lang="es-MX" sz="1000" b="0" i="0">
                  <a:latin typeface="Cambria Math" panose="02040503050406030204" pitchFamily="18" charset="0"/>
                </a:rPr>
                <a:t>𝐴𝑐𝑐𝑖𝑑𝑒𝑛𝑡𝑒𝑠 )/𝐷𝑒𝑠𝑝𝑒𝑔𝑢𝑒𝑠   𝑋  1.000.000</a:t>
              </a:r>
              <a:endParaRPr lang="es-MX" sz="1000"/>
            </a:p>
          </xdr:txBody>
        </xdr:sp>
      </mc:Fallback>
    </mc:AlternateContent>
    <xdr:clientData/>
  </xdr:oneCellAnchor>
  <xdr:oneCellAnchor>
    <xdr:from>
      <xdr:col>3</xdr:col>
      <xdr:colOff>133350</xdr:colOff>
      <xdr:row>4</xdr:row>
      <xdr:rowOff>547687</xdr:rowOff>
    </xdr:from>
    <xdr:ext cx="2556341" cy="240387"/>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32CD3867-E212-411B-BE64-1E535536DD70}"/>
                </a:ext>
              </a:extLst>
            </xdr:cNvPr>
            <xdr:cNvSpPr txBox="1"/>
          </xdr:nvSpPr>
          <xdr:spPr>
            <a:xfrm>
              <a:off x="3533775" y="2738437"/>
              <a:ext cx="2556341" cy="240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MX" sz="1100" b="0" i="1">
                      <a:latin typeface="Cambria Math" panose="02040503050406030204" pitchFamily="18" charset="0"/>
                    </a:rPr>
                    <m:t>𝑅𝑒𝑑𝑢𝑐</m:t>
                  </m:r>
                  <m:r>
                    <a:rPr lang="es-MX" sz="1100" b="0" i="1">
                      <a:latin typeface="Cambria Math" panose="02040503050406030204" pitchFamily="18" charset="0"/>
                    </a:rPr>
                    <m:t> </m:t>
                  </m:r>
                  <m:r>
                    <a:rPr lang="es-MX" sz="1100" b="0" i="1">
                      <a:latin typeface="Cambria Math" panose="02040503050406030204" pitchFamily="18" charset="0"/>
                    </a:rPr>
                    <m:t>𝑇</m:t>
                  </m:r>
                  <m:r>
                    <a:rPr lang="es-MX" sz="1100" b="0" i="1">
                      <a:latin typeface="Cambria Math" panose="02040503050406030204" pitchFamily="18" charset="0"/>
                    </a:rPr>
                    <m:t>.=</m:t>
                  </m:r>
                  <m:r>
                    <a:rPr lang="es-MX" sz="1100" b="0" i="1">
                      <a:latin typeface="Cambria Math" panose="02040503050406030204" pitchFamily="18" charset="0"/>
                    </a:rPr>
                    <m:t>𝑃𝑟𝑜𝑚𝑒𝑑𝑖𝑜</m:t>
                  </m:r>
                  <m:r>
                    <a:rPr lang="es-MX" sz="1100" b="0" i="1">
                      <a:latin typeface="Cambria Math" panose="02040503050406030204" pitchFamily="18" charset="0"/>
                    </a:rPr>
                    <m:t>((</m:t>
                  </m:r>
                  <m:f>
                    <m:fPr>
                      <m:ctrlPr>
                        <a:rPr lang="es-MX" sz="1100" i="1">
                          <a:latin typeface="Cambria Math" panose="02040503050406030204" pitchFamily="18" charset="0"/>
                        </a:rPr>
                      </m:ctrlPr>
                    </m:fPr>
                    <m:num>
                      <m:r>
                        <a:rPr lang="es-MX" sz="1100" b="0" i="1">
                          <a:latin typeface="Cambria Math" panose="02040503050406030204" pitchFamily="18" charset="0"/>
                        </a:rPr>
                        <m:t>𝐴𝐿𝐷𝑇</m:t>
                      </m:r>
                      <m:r>
                        <a:rPr lang="es-MX" sz="1100" b="0" i="1">
                          <a:latin typeface="Cambria Math" panose="02040503050406030204" pitchFamily="18" charset="0"/>
                        </a:rPr>
                        <m:t>−</m:t>
                      </m:r>
                      <m:r>
                        <a:rPr lang="es-MX" sz="1100" b="0" i="1">
                          <a:latin typeface="Cambria Math" panose="02040503050406030204" pitchFamily="18" charset="0"/>
                        </a:rPr>
                        <m:t>𝐴𝑇𝑂𝑇</m:t>
                      </m:r>
                    </m:num>
                    <m:den>
                      <m:r>
                        <a:rPr lang="es-MX" sz="1100" b="0" i="1">
                          <a:latin typeface="Cambria Math" panose="02040503050406030204" pitchFamily="18" charset="0"/>
                        </a:rPr>
                        <m:t>𝐸𝐸𝑇</m:t>
                      </m:r>
                    </m:den>
                  </m:f>
                  <m:r>
                    <a:rPr lang="es-MX" sz="1100" b="0" i="1">
                      <a:latin typeface="Cambria Math" panose="02040503050406030204" pitchFamily="18" charset="0"/>
                    </a:rPr>
                    <m:t>)</m:t>
                  </m:r>
                </m:oMath>
              </a14:m>
              <a:r>
                <a:rPr lang="es-MX" sz="1100"/>
                <a:t>-1)*100</a:t>
              </a:r>
            </a:p>
          </xdr:txBody>
        </xdr:sp>
      </mc:Choice>
      <mc:Fallback xmlns="">
        <xdr:sp macro="" textlink="">
          <xdr:nvSpPr>
            <xdr:cNvPr id="3" name="CuadroTexto 2">
              <a:extLst>
                <a:ext uri="{FF2B5EF4-FFF2-40B4-BE49-F238E27FC236}">
                  <a16:creationId xmlns:a16="http://schemas.microsoft.com/office/drawing/2014/main" id="{32CD3867-E212-411B-BE64-1E535536DD70}"/>
                </a:ext>
              </a:extLst>
            </xdr:cNvPr>
            <xdr:cNvSpPr txBox="1"/>
          </xdr:nvSpPr>
          <xdr:spPr>
            <a:xfrm>
              <a:off x="3533775" y="2738437"/>
              <a:ext cx="2556341" cy="240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𝑅𝑒𝑑𝑢𝑐 𝑇.=𝑃𝑟𝑜𝑚𝑒𝑑𝑖𝑜((</a:t>
              </a:r>
              <a:r>
                <a:rPr lang="es-MX" sz="1100" i="0">
                  <a:latin typeface="Cambria Math" panose="02040503050406030204" pitchFamily="18" charset="0"/>
                </a:rPr>
                <a:t>(</a:t>
              </a:r>
              <a:r>
                <a:rPr lang="es-MX" sz="1100" b="0" i="0">
                  <a:latin typeface="Cambria Math" panose="02040503050406030204" pitchFamily="18" charset="0"/>
                </a:rPr>
                <a:t>𝐴𝐿𝐷𝑇−𝐴𝑇𝑂𝑇)/𝐸𝐸𝑇)</a:t>
              </a:r>
              <a:r>
                <a:rPr lang="es-MX" sz="1100"/>
                <a:t>-1)*100</a:t>
              </a:r>
            </a:p>
          </xdr:txBody>
        </xdr:sp>
      </mc:Fallback>
    </mc:AlternateContent>
    <xdr:clientData/>
  </xdr:oneCellAnchor>
  <xdr:oneCellAnchor>
    <xdr:from>
      <xdr:col>3</xdr:col>
      <xdr:colOff>57150</xdr:colOff>
      <xdr:row>5</xdr:row>
      <xdr:rowOff>595312</xdr:rowOff>
    </xdr:from>
    <xdr:ext cx="2736903" cy="319190"/>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E64CB638-EED8-4AEF-A80E-97B015315D2A}"/>
                </a:ext>
              </a:extLst>
            </xdr:cNvPr>
            <xdr:cNvSpPr txBox="1"/>
          </xdr:nvSpPr>
          <xdr:spPr>
            <a:xfrm>
              <a:off x="3457575" y="6796087"/>
              <a:ext cx="2736903"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s-MX" sz="1000" b="0" i="0">
                        <a:latin typeface="Cambria Math" panose="02040503050406030204" pitchFamily="18" charset="0"/>
                      </a:rPr>
                      <m:t>CP</m:t>
                    </m:r>
                    <m:r>
                      <a:rPr lang="es-MX" sz="1000" b="0" i="1">
                        <a:latin typeface="Cambria Math" panose="02040503050406030204" pitchFamily="18" charset="0"/>
                      </a:rPr>
                      <m:t>𝑁𝐴</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𝑐𝑢𝑚𝑝𝑙𝑖𝑑𝑎𝑠</m:t>
                        </m:r>
                      </m:num>
                      <m:den>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𝑝𝑟𝑜𝑔𝑟𝑎𝑚𝑎𝑑𝑎𝑠</m:t>
                        </m:r>
                        <m:r>
                          <a:rPr lang="es-MX" sz="1000" b="0" i="1">
                            <a:latin typeface="Cambria Math" panose="02040503050406030204" pitchFamily="18" charset="0"/>
                          </a:rPr>
                          <m:t> </m:t>
                        </m:r>
                        <m:r>
                          <a:rPr lang="es-MX" sz="1000" b="0" i="1">
                            <a:latin typeface="Cambria Math" panose="02040503050406030204" pitchFamily="18" charset="0"/>
                          </a:rPr>
                          <m:t>𝑥</m:t>
                        </m:r>
                        <m:r>
                          <a:rPr lang="es-MX" sz="1000" b="0" i="1">
                            <a:latin typeface="Cambria Math" panose="02040503050406030204" pitchFamily="18" charset="0"/>
                          </a:rPr>
                          <m:t> </m:t>
                        </m:r>
                        <m:r>
                          <a:rPr lang="es-MX" sz="1000" b="0" i="1">
                            <a:latin typeface="Cambria Math" panose="02040503050406030204" pitchFamily="18" charset="0"/>
                          </a:rPr>
                          <m:t>𝑎</m:t>
                        </m:r>
                        <m:r>
                          <a:rPr lang="es-MX" sz="1000" b="0" i="1">
                            <a:latin typeface="Cambria Math" panose="02040503050406030204" pitchFamily="18" charset="0"/>
                          </a:rPr>
                          <m:t>ñ</m:t>
                        </m:r>
                        <m:r>
                          <a:rPr lang="es-MX" sz="1000" b="0" i="1">
                            <a:latin typeface="Cambria Math" panose="02040503050406030204" pitchFamily="18" charset="0"/>
                          </a:rPr>
                          <m:t>𝑜</m:t>
                        </m:r>
                      </m:den>
                    </m:f>
                    <m:r>
                      <a:rPr lang="es-MX" sz="1000" b="0" i="1">
                        <a:latin typeface="Cambria Math" panose="02040503050406030204" pitchFamily="18" charset="0"/>
                      </a:rPr>
                      <m:t> </m:t>
                    </m:r>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4" name="CuadroTexto 3">
              <a:extLst>
                <a:ext uri="{FF2B5EF4-FFF2-40B4-BE49-F238E27FC236}">
                  <a16:creationId xmlns:a16="http://schemas.microsoft.com/office/drawing/2014/main" id="{E64CB638-EED8-4AEF-A80E-97B015315D2A}"/>
                </a:ext>
              </a:extLst>
            </xdr:cNvPr>
            <xdr:cNvSpPr txBox="1"/>
          </xdr:nvSpPr>
          <xdr:spPr>
            <a:xfrm>
              <a:off x="3457575" y="6796087"/>
              <a:ext cx="2736903"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CP𝑁𝐴=</a:t>
              </a:r>
              <a:r>
                <a:rPr lang="es-MX" sz="1000" i="0">
                  <a:latin typeface="Cambria Math" panose="02040503050406030204" pitchFamily="18" charset="0"/>
                </a:rPr>
                <a:t>(</a:t>
              </a:r>
              <a:r>
                <a:rPr lang="es-MX" sz="1000" b="0" i="0">
                  <a:latin typeface="Cambria Math" panose="02040503050406030204" pitchFamily="18" charset="0"/>
                </a:rPr>
                <a:t>𝐴𝑐𝑡𝑖𝑣𝑖𝑑𝑎𝑑𝑒𝑠 𝑐𝑢𝑚𝑝𝑙𝑖𝑑𝑎𝑠)/(𝐴𝑐𝑡𝑖𝑣𝑖𝑑𝑎𝑑𝑒𝑠 𝑝𝑟𝑜𝑔𝑟𝑎𝑚𝑎𝑑𝑎𝑠 𝑥 𝑎ñ𝑜)  𝑥 100</a:t>
              </a:r>
              <a:endParaRPr lang="es-MX" sz="1000"/>
            </a:p>
          </xdr:txBody>
        </xdr:sp>
      </mc:Fallback>
    </mc:AlternateContent>
    <xdr:clientData/>
  </xdr:oneCellAnchor>
  <xdr:oneCellAnchor>
    <xdr:from>
      <xdr:col>3</xdr:col>
      <xdr:colOff>28575</xdr:colOff>
      <xdr:row>6</xdr:row>
      <xdr:rowOff>300037</xdr:rowOff>
    </xdr:from>
    <xdr:ext cx="3014864" cy="3204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22B6ED68-AD6D-452C-885E-BE82612EB136}"/>
                </a:ext>
              </a:extLst>
            </xdr:cNvPr>
            <xdr:cNvSpPr txBox="1"/>
          </xdr:nvSpPr>
          <xdr:spPr>
            <a:xfrm>
              <a:off x="3429000" y="7834312"/>
              <a:ext cx="3014864" cy="320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𝐼𝑅</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𝐼𝑛𝑡</m:t>
                        </m:r>
                        <m:r>
                          <a:rPr lang="es-MX" sz="1000" b="0" i="1">
                            <a:latin typeface="Cambria Math" panose="02040503050406030204" pitchFamily="18" charset="0"/>
                          </a:rPr>
                          <m:t>. </m:t>
                        </m:r>
                        <m:r>
                          <a:rPr lang="es-MX" sz="1000" b="0" i="1">
                            <a:latin typeface="Cambria Math" panose="02040503050406030204" pitchFamily="18" charset="0"/>
                          </a:rPr>
                          <m:t>𝑖𝑙</m:t>
                        </m:r>
                        <m:r>
                          <a:rPr lang="es-MX" sz="1000" b="0" i="1">
                            <a:latin typeface="Cambria Math" panose="02040503050406030204" pitchFamily="18" charset="0"/>
                          </a:rPr>
                          <m:t>í</m:t>
                        </m:r>
                        <m:r>
                          <a:rPr lang="es-MX" sz="1000" b="0" i="1">
                            <a:latin typeface="Cambria Math" panose="02040503050406030204" pitchFamily="18" charset="0"/>
                          </a:rPr>
                          <m:t>𝑐𝑖𝑡𝑎</m:t>
                        </m:r>
                        <m:r>
                          <a:rPr lang="es-MX" sz="1000" b="0" i="1">
                            <a:latin typeface="Cambria Math" panose="02040503050406030204" pitchFamily="18" charset="0"/>
                          </a:rPr>
                          <m:t> </m:t>
                        </m:r>
                        <m:r>
                          <a:rPr lang="es-MX" sz="1000" b="0" i="1">
                            <a:latin typeface="Cambria Math" panose="02040503050406030204" pitchFamily="18" charset="0"/>
                          </a:rPr>
                          <m:t>𝑎</m:t>
                        </m:r>
                        <m:r>
                          <a:rPr lang="es-MX" sz="1000" b="0" i="1">
                            <a:latin typeface="Cambria Math" panose="02040503050406030204" pitchFamily="18" charset="0"/>
                          </a:rPr>
                          <m:t>ñ</m:t>
                        </m:r>
                        <m:r>
                          <a:rPr lang="es-MX" sz="1000" b="0" i="1">
                            <a:latin typeface="Cambria Math" panose="02040503050406030204" pitchFamily="18" charset="0"/>
                          </a:rPr>
                          <m:t>𝑜</m:t>
                        </m:r>
                        <m:r>
                          <a:rPr lang="es-MX" sz="1000" b="0" i="1">
                            <a:latin typeface="Cambria Math" panose="02040503050406030204" pitchFamily="18" charset="0"/>
                          </a:rPr>
                          <m:t> </m:t>
                        </m:r>
                        <m:d>
                          <m:dPr>
                            <m:ctrlPr>
                              <a:rPr lang="es-MX" sz="1000" b="0" i="1">
                                <a:latin typeface="Cambria Math" panose="02040503050406030204" pitchFamily="18" charset="0"/>
                              </a:rPr>
                            </m:ctrlPr>
                          </m:dPr>
                          <m:e>
                            <m:r>
                              <a:rPr lang="es-MX" sz="1000" b="0" i="1">
                                <a:latin typeface="Cambria Math" panose="02040503050406030204" pitchFamily="18" charset="0"/>
                              </a:rPr>
                              <m:t>𝑖</m:t>
                            </m:r>
                            <m:r>
                              <a:rPr lang="es-MX" sz="1000" b="0" i="1">
                                <a:latin typeface="Cambria Math" panose="02040503050406030204" pitchFamily="18" charset="0"/>
                              </a:rPr>
                              <m:t>−1</m:t>
                            </m:r>
                          </m:e>
                        </m:d>
                        <m:r>
                          <a:rPr lang="es-MX" sz="1000" b="0" i="1">
                            <a:latin typeface="Cambria Math" panose="02040503050406030204" pitchFamily="18" charset="0"/>
                          </a:rPr>
                          <m:t>−</m:t>
                        </m:r>
                        <m:r>
                          <a:rPr lang="es-MX" sz="1000" b="0" i="1">
                            <a:solidFill>
                              <a:schemeClr val="tx1"/>
                            </a:solidFill>
                            <a:effectLst/>
                            <a:latin typeface="Cambria Math" panose="02040503050406030204" pitchFamily="18" charset="0"/>
                            <a:ea typeface="+mn-ea"/>
                            <a:cs typeface="+mn-cs"/>
                          </a:rPr>
                          <m:t>𝐼𝑛𝑡</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𝑖𝑙</m:t>
                        </m:r>
                        <m:r>
                          <a:rPr lang="es-MX" sz="1000" b="0" i="1">
                            <a:solidFill>
                              <a:schemeClr val="tx1"/>
                            </a:solidFill>
                            <a:effectLst/>
                            <a:latin typeface="Cambria Math" panose="02040503050406030204" pitchFamily="18" charset="0"/>
                            <a:ea typeface="+mn-ea"/>
                            <a:cs typeface="+mn-cs"/>
                          </a:rPr>
                          <m:t>í</m:t>
                        </m:r>
                        <m:r>
                          <a:rPr lang="es-MX" sz="1000" b="0" i="1">
                            <a:solidFill>
                              <a:schemeClr val="tx1"/>
                            </a:solidFill>
                            <a:effectLst/>
                            <a:latin typeface="Cambria Math" panose="02040503050406030204" pitchFamily="18" charset="0"/>
                            <a:ea typeface="+mn-ea"/>
                            <a:cs typeface="+mn-cs"/>
                          </a:rPr>
                          <m:t>𝑐𝑖𝑡𝑎</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𝑎</m:t>
                        </m:r>
                        <m:r>
                          <a:rPr lang="es-MX" sz="1000" b="0" i="1">
                            <a:solidFill>
                              <a:schemeClr val="tx1"/>
                            </a:solidFill>
                            <a:effectLst/>
                            <a:latin typeface="Cambria Math" panose="02040503050406030204" pitchFamily="18" charset="0"/>
                            <a:ea typeface="+mn-ea"/>
                            <a:cs typeface="+mn-cs"/>
                          </a:rPr>
                          <m:t>ñ</m:t>
                        </m:r>
                        <m:r>
                          <a:rPr lang="es-MX" sz="1000" b="0" i="1">
                            <a:solidFill>
                              <a:schemeClr val="tx1"/>
                            </a:solidFill>
                            <a:effectLst/>
                            <a:latin typeface="Cambria Math" panose="02040503050406030204" pitchFamily="18" charset="0"/>
                            <a:ea typeface="+mn-ea"/>
                            <a:cs typeface="+mn-cs"/>
                          </a:rPr>
                          <m:t>𝑜</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m:t>
                        </m:r>
                        <m:r>
                          <a:rPr lang="es-MX" sz="1000" b="0" i="1">
                            <a:solidFill>
                              <a:schemeClr val="tx1"/>
                            </a:solidFill>
                            <a:effectLst/>
                            <a:latin typeface="Cambria Math" panose="02040503050406030204" pitchFamily="18" charset="0"/>
                            <a:ea typeface="+mn-ea"/>
                            <a:cs typeface="+mn-cs"/>
                          </a:rPr>
                          <m:t>)</m:t>
                        </m:r>
                      </m:num>
                      <m:den>
                        <m:r>
                          <a:rPr lang="es-MX" sz="1000" b="0" i="1">
                            <a:solidFill>
                              <a:schemeClr val="tx1"/>
                            </a:solidFill>
                            <a:effectLst/>
                            <a:latin typeface="Cambria Math" panose="02040503050406030204" pitchFamily="18" charset="0"/>
                            <a:ea typeface="+mn-ea"/>
                            <a:cs typeface="+mn-cs"/>
                          </a:rPr>
                          <m:t>𝐼𝑛𝑡</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𝑖𝑙</m:t>
                        </m:r>
                        <m:r>
                          <a:rPr lang="es-MX" sz="1000" b="0" i="1">
                            <a:solidFill>
                              <a:schemeClr val="tx1"/>
                            </a:solidFill>
                            <a:effectLst/>
                            <a:latin typeface="Cambria Math" panose="02040503050406030204" pitchFamily="18" charset="0"/>
                            <a:ea typeface="+mn-ea"/>
                            <a:cs typeface="+mn-cs"/>
                          </a:rPr>
                          <m:t>í</m:t>
                        </m:r>
                        <m:r>
                          <a:rPr lang="es-MX" sz="1000" b="0" i="1">
                            <a:solidFill>
                              <a:schemeClr val="tx1"/>
                            </a:solidFill>
                            <a:effectLst/>
                            <a:latin typeface="Cambria Math" panose="02040503050406030204" pitchFamily="18" charset="0"/>
                            <a:ea typeface="+mn-ea"/>
                            <a:cs typeface="+mn-cs"/>
                          </a:rPr>
                          <m:t>𝑐𝑖𝑡𝑎</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𝑎</m:t>
                        </m:r>
                        <m:r>
                          <a:rPr lang="es-MX" sz="1000" b="0" i="1">
                            <a:solidFill>
                              <a:schemeClr val="tx1"/>
                            </a:solidFill>
                            <a:effectLst/>
                            <a:latin typeface="Cambria Math" panose="02040503050406030204" pitchFamily="18" charset="0"/>
                            <a:ea typeface="+mn-ea"/>
                            <a:cs typeface="+mn-cs"/>
                          </a:rPr>
                          <m:t>ñ</m:t>
                        </m:r>
                        <m:r>
                          <a:rPr lang="es-MX" sz="1000" b="0" i="1">
                            <a:solidFill>
                              <a:schemeClr val="tx1"/>
                            </a:solidFill>
                            <a:effectLst/>
                            <a:latin typeface="Cambria Math" panose="02040503050406030204" pitchFamily="18" charset="0"/>
                            <a:ea typeface="+mn-ea"/>
                            <a:cs typeface="+mn-cs"/>
                          </a:rPr>
                          <m:t>𝑜</m:t>
                        </m:r>
                        <m:r>
                          <a:rPr lang="es-MX" sz="1000" b="0" i="1">
                            <a:solidFill>
                              <a:schemeClr val="tx1"/>
                            </a:solidFill>
                            <a:effectLst/>
                            <a:latin typeface="Cambria Math" panose="02040503050406030204" pitchFamily="18" charset="0"/>
                            <a:ea typeface="+mn-ea"/>
                            <a:cs typeface="+mn-cs"/>
                          </a:rPr>
                          <m:t> </m:t>
                        </m:r>
                        <m:d>
                          <m:dPr>
                            <m:ctrlPr>
                              <a:rPr lang="es-MX" sz="1000" b="0" i="1">
                                <a:solidFill>
                                  <a:schemeClr val="tx1"/>
                                </a:solidFill>
                                <a:effectLst/>
                                <a:latin typeface="Cambria Math" panose="02040503050406030204" pitchFamily="18" charset="0"/>
                                <a:ea typeface="+mn-ea"/>
                                <a:cs typeface="+mn-cs"/>
                              </a:rPr>
                            </m:ctrlPr>
                          </m:dPr>
                          <m:e>
                            <m:r>
                              <a:rPr lang="es-MX" sz="1000" b="0" i="1">
                                <a:solidFill>
                                  <a:schemeClr val="tx1"/>
                                </a:solidFill>
                                <a:effectLst/>
                                <a:latin typeface="Cambria Math" panose="02040503050406030204" pitchFamily="18" charset="0"/>
                                <a:ea typeface="+mn-ea"/>
                                <a:cs typeface="+mn-cs"/>
                              </a:rPr>
                              <m:t>𝑖</m:t>
                            </m:r>
                            <m:r>
                              <a:rPr lang="es-MX" sz="1000" b="0" i="1">
                                <a:solidFill>
                                  <a:schemeClr val="tx1"/>
                                </a:solidFill>
                                <a:effectLst/>
                                <a:latin typeface="Cambria Math" panose="02040503050406030204" pitchFamily="18" charset="0"/>
                                <a:ea typeface="+mn-ea"/>
                                <a:cs typeface="+mn-cs"/>
                              </a:rPr>
                              <m:t>−1</m:t>
                            </m:r>
                          </m:e>
                        </m:d>
                      </m:den>
                    </m:f>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5" name="CuadroTexto 4">
              <a:extLst>
                <a:ext uri="{FF2B5EF4-FFF2-40B4-BE49-F238E27FC236}">
                  <a16:creationId xmlns:a16="http://schemas.microsoft.com/office/drawing/2014/main" id="{22B6ED68-AD6D-452C-885E-BE82612EB136}"/>
                </a:ext>
              </a:extLst>
            </xdr:cNvPr>
            <xdr:cNvSpPr txBox="1"/>
          </xdr:nvSpPr>
          <xdr:spPr>
            <a:xfrm>
              <a:off x="3429000" y="7834312"/>
              <a:ext cx="3014864" cy="320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𝐼𝑅=</a:t>
              </a:r>
              <a:r>
                <a:rPr lang="es-MX" sz="1000" i="0">
                  <a:latin typeface="Cambria Math" panose="02040503050406030204" pitchFamily="18" charset="0"/>
                </a:rPr>
                <a:t>(</a:t>
              </a:r>
              <a:r>
                <a:rPr lang="es-MX" sz="1000" b="0" i="0">
                  <a:latin typeface="Cambria Math" panose="02040503050406030204" pitchFamily="18" charset="0"/>
                </a:rPr>
                <a:t>𝐼𝑛𝑡. 𝑖𝑙í𝑐𝑖𝑡𝑎 𝑎ñ𝑜 (𝑖−1)−</a:t>
              </a:r>
              <a:r>
                <a:rPr lang="es-MX" sz="1000" b="0" i="0">
                  <a:solidFill>
                    <a:schemeClr val="tx1"/>
                  </a:solidFill>
                  <a:effectLst/>
                  <a:latin typeface="Cambria Math" panose="02040503050406030204" pitchFamily="18" charset="0"/>
                  <a:ea typeface="+mn-ea"/>
                  <a:cs typeface="+mn-cs"/>
                </a:rPr>
                <a:t>𝐼𝑛𝑡. 𝑖𝑙í𝑐𝑖𝑡𝑎 𝑎ñ𝑜 (𝑖))/(𝐼𝑛𝑡. 𝑖𝑙í𝑐𝑖𝑡𝑎 𝑎ñ𝑜 (𝑖−1) ) </a:t>
              </a:r>
              <a:r>
                <a:rPr lang="es-MX" sz="1000" b="0" i="0">
                  <a:latin typeface="Cambria Math" panose="02040503050406030204" pitchFamily="18" charset="0"/>
                </a:rPr>
                <a:t>𝑥 100</a:t>
              </a:r>
              <a:endParaRPr lang="es-MX" sz="1000"/>
            </a:p>
          </xdr:txBody>
        </xdr:sp>
      </mc:Fallback>
    </mc:AlternateContent>
    <xdr:clientData/>
  </xdr:oneCellAnchor>
  <xdr:oneCellAnchor>
    <xdr:from>
      <xdr:col>3</xdr:col>
      <xdr:colOff>57150</xdr:colOff>
      <xdr:row>7</xdr:row>
      <xdr:rowOff>681037</xdr:rowOff>
    </xdr:from>
    <xdr:ext cx="3212995" cy="264816"/>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8430810E-CEB4-4BE1-8C31-08F85EE006EA}"/>
                </a:ext>
              </a:extLst>
            </xdr:cNvPr>
            <xdr:cNvSpPr txBox="1"/>
          </xdr:nvSpPr>
          <xdr:spPr>
            <a:xfrm>
              <a:off x="3457575" y="8977312"/>
              <a:ext cx="3212995" cy="264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MX" sz="1100" b="0" i="1">
                      <a:latin typeface="Cambria Math" panose="02040503050406030204" pitchFamily="18" charset="0"/>
                    </a:rPr>
                    <m:t>𝑅𝑒𝑑𝑢𝑐</m:t>
                  </m:r>
                  <m:r>
                    <a:rPr lang="es-MX" sz="1100" b="0" i="1">
                      <a:latin typeface="Cambria Math" panose="02040503050406030204" pitchFamily="18" charset="0"/>
                    </a:rPr>
                    <m:t> </m:t>
                  </m:r>
                  <m:r>
                    <a:rPr lang="es-MX" sz="1100" b="0" i="1">
                      <a:latin typeface="Cambria Math" panose="02040503050406030204" pitchFamily="18" charset="0"/>
                    </a:rPr>
                    <m:t>𝑇</m:t>
                  </m:r>
                  <m:r>
                    <a:rPr lang="es-MX" sz="1100" b="0" i="1">
                      <a:latin typeface="Cambria Math" panose="02040503050406030204" pitchFamily="18" charset="0"/>
                    </a:rPr>
                    <m:t>.=(</m:t>
                  </m:r>
                  <m:f>
                    <m:fPr>
                      <m:ctrlPr>
                        <a:rPr lang="es-MX" sz="1100" i="1">
                          <a:latin typeface="Cambria Math" panose="02040503050406030204" pitchFamily="18" charset="0"/>
                        </a:rPr>
                      </m:ctrlPr>
                    </m:fPr>
                    <m:num>
                      <m:r>
                        <a:rPr lang="es-MX" sz="1100" b="0" i="1">
                          <a:latin typeface="Cambria Math" panose="02040503050406030204" pitchFamily="18" charset="0"/>
                        </a:rPr>
                        <m:t>𝑃𝑟𝑜𝑚𝑒𝑑𝑖𝑜</m:t>
                      </m:r>
                      <m:r>
                        <a:rPr lang="es-MX" sz="1100" b="0" i="1">
                          <a:latin typeface="Cambria Math" panose="02040503050406030204" pitchFamily="18" charset="0"/>
                        </a:rPr>
                        <m:t> </m:t>
                      </m:r>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𝑅𝑒𝑎𝑙</m:t>
                      </m:r>
                      <m:r>
                        <a:rPr lang="es-MX" sz="1100" b="0" i="1">
                          <a:latin typeface="Cambria Math" panose="02040503050406030204" pitchFamily="18" charset="0"/>
                        </a:rPr>
                        <m:t>−</m:t>
                      </m:r>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𝑒𝑠𝑡𝑖𝑚𝑎𝑑𝑜</m:t>
                      </m:r>
                    </m:num>
                    <m:den>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𝑒𝑠𝑡𝑖𝑚𝑎𝑑𝑜</m:t>
                      </m:r>
                    </m:den>
                  </m:f>
                  <m:r>
                    <a:rPr lang="es-MX" sz="1100" b="0" i="1">
                      <a:latin typeface="Cambria Math" panose="02040503050406030204" pitchFamily="18" charset="0"/>
                    </a:rPr>
                    <m:t>)</m:t>
                  </m:r>
                </m:oMath>
              </a14:m>
              <a:r>
                <a:rPr lang="es-MX" sz="1100"/>
                <a:t>*100</a:t>
              </a:r>
            </a:p>
          </xdr:txBody>
        </xdr:sp>
      </mc:Choice>
      <mc:Fallback xmlns="">
        <xdr:sp macro="" textlink="">
          <xdr:nvSpPr>
            <xdr:cNvPr id="6" name="CuadroTexto 5">
              <a:extLst>
                <a:ext uri="{FF2B5EF4-FFF2-40B4-BE49-F238E27FC236}">
                  <a16:creationId xmlns:a16="http://schemas.microsoft.com/office/drawing/2014/main" id="{8430810E-CEB4-4BE1-8C31-08F85EE006EA}"/>
                </a:ext>
              </a:extLst>
            </xdr:cNvPr>
            <xdr:cNvSpPr txBox="1"/>
          </xdr:nvSpPr>
          <xdr:spPr>
            <a:xfrm>
              <a:off x="3457575" y="8977312"/>
              <a:ext cx="3212995" cy="264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𝑅𝑒𝑑𝑢𝑐 𝑇.=(</a:t>
              </a:r>
              <a:r>
                <a:rPr lang="es-MX" sz="1100" i="0">
                  <a:latin typeface="Cambria Math" panose="02040503050406030204" pitchFamily="18" charset="0"/>
                </a:rPr>
                <a:t>(</a:t>
              </a:r>
              <a:r>
                <a:rPr lang="es-MX" sz="1100" b="0" i="0">
                  <a:latin typeface="Cambria Math" panose="02040503050406030204" pitchFamily="18" charset="0"/>
                </a:rPr>
                <a:t>𝑃𝑟𝑜𝑚𝑒𝑑𝑖𝑜 𝑇𝑖𝑒𝑚𝑝𝑜 𝑅𝑒𝑎𝑙−𝑇𝑖𝑒𝑚𝑝𝑜 𝑒𝑠𝑡𝑖𝑚𝑎𝑑𝑜)/(𝑇𝑖𝑒𝑚𝑝𝑜 𝑒𝑠𝑡𝑖𝑚𝑎𝑑𝑜))</a:t>
              </a:r>
              <a:r>
                <a:rPr lang="es-MX" sz="1100"/>
                <a:t>*100</a:t>
              </a:r>
            </a:p>
          </xdr:txBody>
        </xdr:sp>
      </mc:Fallback>
    </mc:AlternateContent>
    <xdr:clientData/>
  </xdr:oneCellAnchor>
  <xdr:twoCellAnchor>
    <xdr:from>
      <xdr:col>3</xdr:col>
      <xdr:colOff>152400</xdr:colOff>
      <xdr:row>9</xdr:row>
      <xdr:rowOff>4762</xdr:rowOff>
    </xdr:from>
    <xdr:to>
      <xdr:col>6</xdr:col>
      <xdr:colOff>2352</xdr:colOff>
      <xdr:row>9</xdr:row>
      <xdr:rowOff>4762</xdr:rowOff>
    </xdr:to>
    <xdr:grpSp>
      <xdr:nvGrpSpPr>
        <xdr:cNvPr id="7" name="Grupo 6">
          <a:extLst>
            <a:ext uri="{FF2B5EF4-FFF2-40B4-BE49-F238E27FC236}">
              <a16:creationId xmlns:a16="http://schemas.microsoft.com/office/drawing/2014/main" id="{6DD78D39-A408-4CCB-AE5C-F60638E04C7C}"/>
            </a:ext>
          </a:extLst>
        </xdr:cNvPr>
        <xdr:cNvGrpSpPr/>
      </xdr:nvGrpSpPr>
      <xdr:grpSpPr>
        <a:xfrm>
          <a:off x="3552825" y="11168062"/>
          <a:ext cx="3362325" cy="0"/>
          <a:chOff x="4876800" y="7777162"/>
          <a:chExt cx="1907352" cy="445672"/>
        </a:xfrm>
      </xdr:grpSpPr>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C78B3549-5F74-4766-BD78-7C9D0F1B0BCA}"/>
                  </a:ext>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m:rPr>
                          <m:nor/>
                        </m:rPr>
                        <a:rPr lang="es-MX" sz="900">
                          <a:solidFill>
                            <a:schemeClr val="tx1"/>
                          </a:solidFill>
                          <a:effectLst/>
                          <a:latin typeface="+mn-lt"/>
                          <a:ea typeface="+mn-ea"/>
                          <a:cs typeface="+mn-cs"/>
                        </a:rPr>
                        <m:t> </m:t>
                      </m:r>
                      <m:r>
                        <m:rPr>
                          <m:nor/>
                        </m:rPr>
                        <a:rPr lang="es-MX" sz="900">
                          <a:solidFill>
                            <a:schemeClr val="tx1"/>
                          </a:solidFill>
                          <a:effectLst/>
                          <a:latin typeface="+mn-lt"/>
                          <a:ea typeface="+mn-ea"/>
                          <a:cs typeface="+mn-cs"/>
                        </a:rPr>
                        <m:t>Combustible</m:t>
                      </m:r>
                      <m:r>
                        <m:rPr>
                          <m:nor/>
                        </m:rPr>
                        <a:rPr lang="es-MX" sz="900">
                          <a:solidFill>
                            <a:schemeClr val="tx1"/>
                          </a:solidFill>
                          <a:effectLst/>
                          <a:latin typeface="+mn-lt"/>
                          <a:ea typeface="+mn-ea"/>
                          <a:cs typeface="+mn-cs"/>
                        </a:rPr>
                        <m:t>)</m:t>
                      </m:r>
                    </m:oMath>
                  </m:oMathPara>
                </a14:m>
                <a:endParaRPr lang="es-MX" sz="900"/>
              </a:p>
            </xdr:txBody>
          </xdr:sp>
        </mc:Choice>
        <mc:Fallback xmlns="">
          <xdr:sp macro="" textlink="">
            <xdr:nvSpPr>
              <xdr:cNvPr id="8" name="CuadroTexto 7">
                <a:extLst>
                  <a:ext uri="{FF2B5EF4-FFF2-40B4-BE49-F238E27FC236}">
                    <a16:creationId xmlns:a16="http://schemas.microsoft.com/office/drawing/2014/main" id="{C78B3549-5F74-4766-BD78-7C9D0F1B0BCA}"/>
                  </a:ext>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a:t>
                </a:r>
                <a:r>
                  <a:rPr lang="es-MX" sz="900" i="0">
                    <a:solidFill>
                      <a:schemeClr val="tx1"/>
                    </a:solidFill>
                    <a:effectLst/>
                    <a:latin typeface="Cambria Math" panose="02040503050406030204" pitchFamily="18" charset="0"/>
                    <a:ea typeface="+mn-ea"/>
                    <a:cs typeface="+mn-cs"/>
                  </a:rPr>
                  <a:t> Combustible)</a:t>
                </a:r>
                <a:r>
                  <a:rPr lang="es-CO" sz="900" i="0">
                    <a:solidFill>
                      <a:schemeClr val="tx1"/>
                    </a:solidFill>
                    <a:effectLst/>
                    <a:latin typeface="+mn-lt"/>
                    <a:ea typeface="+mn-ea"/>
                    <a:cs typeface="+mn-cs"/>
                  </a:rPr>
                  <a:t>"</a:t>
                </a:r>
                <a:endParaRPr lang="es-MX" sz="900"/>
              </a:p>
            </xdr:txBody>
          </xdr:sp>
        </mc:Fallback>
      </mc:AlternateContent>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E6ACDAA5-5357-4C2B-9B17-66C59A5F9C12}"/>
                  </a:ext>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𝐸𝐸𝑇</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𝐴𝐸𝐸𝑇</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9" name="CuadroTexto 8">
                <a:extLst>
                  <a:ext uri="{FF2B5EF4-FFF2-40B4-BE49-F238E27FC236}">
                    <a16:creationId xmlns:a16="http://schemas.microsoft.com/office/drawing/2014/main" id="{E6ACDAA5-5357-4C2B-9B17-66C59A5F9C12}"/>
                  </a:ext>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(𝐸𝐸𝑇 −𝐴𝐸𝐸𝑇)</a:t>
                </a:r>
                <a:endParaRPr lang="es-MX" sz="900"/>
              </a:p>
            </xdr:txBody>
          </xdr:sp>
        </mc:Fallback>
      </mc:AlternateContent>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DE66FE53-A417-48E5-AAD6-8ED5A72E6B28}"/>
                  </a:ext>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 </m:t>
                          </m:r>
                          <m:r>
                            <a:rPr lang="es-MX" sz="900" b="0" i="1">
                              <a:latin typeface="Cambria Math" panose="02040503050406030204" pitchFamily="18" charset="0"/>
                            </a:rPr>
                            <m:t>𝐶𝑂</m:t>
                          </m:r>
                          <m:r>
                            <a:rPr lang="es-MX" sz="900" b="0" i="1">
                              <a:latin typeface="Cambria Math" panose="02040503050406030204" pitchFamily="18" charset="0"/>
                            </a:rPr>
                            <m:t>2</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𝑡𝑒𝑜𝑟𝑖𝑐𝑜</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𝑟𝑒𝑎𝑙</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10" name="CuadroTexto 9">
                <a:extLst>
                  <a:ext uri="{FF2B5EF4-FFF2-40B4-BE49-F238E27FC236}">
                    <a16:creationId xmlns:a16="http://schemas.microsoft.com/office/drawing/2014/main" id="{DE66FE53-A417-48E5-AAD6-8ED5A72E6B28}"/>
                  </a:ext>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 𝐶𝑂2)=</a:t>
                </a:r>
                <a:r>
                  <a:rPr lang="es-MX" sz="900" b="0" i="0">
                    <a:solidFill>
                      <a:schemeClr val="tx1"/>
                    </a:solidFill>
                    <a:effectLst/>
                    <a:latin typeface="Cambria Math" panose="02040503050406030204" pitchFamily="18" charset="0"/>
                    <a:ea typeface="+mn-ea"/>
                    <a:cs typeface="+mn-cs"/>
                  </a:rPr>
                  <a:t>(𝐶𝑂2 𝑡𝑒𝑜𝑟𝑖𝑐𝑜 −𝐶𝑂2 𝑟𝑒𝑎𝑙)</a:t>
                </a:r>
                <a:endParaRPr lang="es-MX" sz="900"/>
              </a:p>
            </xdr:txBody>
          </xdr:sp>
        </mc:Fallback>
      </mc:AlternateContent>
    </xdr:grpSp>
    <xdr:clientData/>
  </xdr:twoCellAnchor>
  <xdr:oneCellAnchor>
    <xdr:from>
      <xdr:col>3</xdr:col>
      <xdr:colOff>123825</xdr:colOff>
      <xdr:row>9</xdr:row>
      <xdr:rowOff>252412</xdr:rowOff>
    </xdr:from>
    <xdr:ext cx="2667973" cy="318100"/>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12794E77-F3DD-4A01-AEF5-C1D8CEA85B00}"/>
                </a:ext>
              </a:extLst>
            </xdr:cNvPr>
            <xdr:cNvSpPr txBox="1"/>
          </xdr:nvSpPr>
          <xdr:spPr>
            <a:xfrm>
              <a:off x="3524250" y="11215687"/>
              <a:ext cx="2667973"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𝐼𝐶𝐴</m:t>
                    </m:r>
                    <m:r>
                      <a:rPr lang="es-MX" sz="1000" b="0" i="1">
                        <a:latin typeface="Cambria Math" panose="02040503050406030204" pitchFamily="18" charset="0"/>
                      </a:rPr>
                      <m:t>=</m:t>
                    </m:r>
                    <m:r>
                      <a:rPr lang="es-MX" sz="1000" b="0" i="1">
                        <a:latin typeface="Cambria Math" panose="02040503050406030204" pitchFamily="18" charset="0"/>
                      </a:rPr>
                      <m:t>𝑝𝑟𝑜𝑚𝑒𝑑𝑖𝑜</m:t>
                    </m:r>
                    <m:f>
                      <m:fPr>
                        <m:ctrlPr>
                          <a:rPr lang="es-MX" sz="1000" b="0" i="1">
                            <a:latin typeface="Cambria Math" panose="02040503050406030204" pitchFamily="18" charset="0"/>
                          </a:rPr>
                        </m:ctrlPr>
                      </m:fPr>
                      <m:num>
                        <m:r>
                          <a:rPr lang="es-MX" sz="1000" b="0" i="1">
                            <a:latin typeface="Cambria Math" panose="02040503050406030204" pitchFamily="18" charset="0"/>
                          </a:rPr>
                          <m:t>% </m:t>
                        </m:r>
                        <m:r>
                          <a:rPr lang="es-MX" sz="1000" b="0" i="1">
                            <a:latin typeface="Cambria Math" panose="02040503050406030204" pitchFamily="18" charset="0"/>
                          </a:rPr>
                          <m:t>𝑐𝑢𝑚𝑝𝑙𝑖𝑚𝑖𝑒𝑛𝑡𝑜</m:t>
                        </m:r>
                        <m:r>
                          <a:rPr lang="es-MX" sz="1000" b="0" i="1">
                            <a:latin typeface="Cambria Math" panose="02040503050406030204" pitchFamily="18" charset="0"/>
                          </a:rPr>
                          <m:t> </m:t>
                        </m:r>
                        <m:r>
                          <a:rPr lang="es-MX" sz="1000" b="0" i="1">
                            <a:latin typeface="Cambria Math" panose="02040503050406030204" pitchFamily="18" charset="0"/>
                          </a:rPr>
                          <m:t>𝑎𝑒𝑟𝑜𝑝𝑢𝑒𝑟𝑡𝑜𝑠</m:t>
                        </m:r>
                      </m:num>
                      <m:den>
                        <m:r>
                          <a:rPr lang="es-MX" sz="1000" b="0" i="1">
                            <a:latin typeface="Cambria Math" panose="02040503050406030204" pitchFamily="18" charset="0"/>
                          </a:rPr>
                          <m:t># </m:t>
                        </m:r>
                        <m:r>
                          <a:rPr lang="es-MX" sz="1000" b="0" i="1">
                            <a:latin typeface="Cambria Math" panose="02040503050406030204" pitchFamily="18" charset="0"/>
                          </a:rPr>
                          <m:t>𝑎𝑒𝑟𝑜𝑝𝑢𝑒𝑟𝑡𝑜𝑠</m:t>
                        </m:r>
                      </m:den>
                    </m:f>
                  </m:oMath>
                </m:oMathPara>
              </a14:m>
              <a:endParaRPr lang="es-MX" sz="1000"/>
            </a:p>
          </xdr:txBody>
        </xdr:sp>
      </mc:Choice>
      <mc:Fallback xmlns="">
        <xdr:sp macro="" textlink="">
          <xdr:nvSpPr>
            <xdr:cNvPr id="11" name="CuadroTexto 10">
              <a:extLst>
                <a:ext uri="{FF2B5EF4-FFF2-40B4-BE49-F238E27FC236}">
                  <a16:creationId xmlns:a16="http://schemas.microsoft.com/office/drawing/2014/main" id="{12794E77-F3DD-4A01-AEF5-C1D8CEA85B00}"/>
                </a:ext>
              </a:extLst>
            </xdr:cNvPr>
            <xdr:cNvSpPr txBox="1"/>
          </xdr:nvSpPr>
          <xdr:spPr>
            <a:xfrm>
              <a:off x="3524250" y="11215687"/>
              <a:ext cx="2667973"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𝐼𝐶𝐴=𝑝𝑟𝑜𝑚𝑒𝑑𝑖𝑜 (% 𝑐𝑢𝑚𝑝𝑙𝑖𝑚𝑖𝑒𝑛𝑡𝑜 𝑎𝑒𝑟𝑜𝑝𝑢𝑒𝑟𝑡𝑜𝑠)/(# 𝑎𝑒𝑟𝑜𝑝𝑢𝑒𝑟𝑡𝑜𝑠)</a:t>
              </a:r>
              <a:endParaRPr lang="es-MX" sz="1000"/>
            </a:p>
          </xdr:txBody>
        </xdr:sp>
      </mc:Fallback>
    </mc:AlternateContent>
    <xdr:clientData/>
  </xdr:oneCellAnchor>
  <xdr:twoCellAnchor>
    <xdr:from>
      <xdr:col>3</xdr:col>
      <xdr:colOff>27186</xdr:colOff>
      <xdr:row>11</xdr:row>
      <xdr:rowOff>76206</xdr:rowOff>
    </xdr:from>
    <xdr:to>
      <xdr:col>3</xdr:col>
      <xdr:colOff>3430374</xdr:colOff>
      <xdr:row>11</xdr:row>
      <xdr:rowOff>781057</xdr:rowOff>
    </xdr:to>
    <xdr:grpSp>
      <xdr:nvGrpSpPr>
        <xdr:cNvPr id="12" name="Grupo 11">
          <a:extLst>
            <a:ext uri="{FF2B5EF4-FFF2-40B4-BE49-F238E27FC236}">
              <a16:creationId xmlns:a16="http://schemas.microsoft.com/office/drawing/2014/main" id="{09DE0C92-1256-40E9-BF85-E9A90E5D87DE}"/>
            </a:ext>
          </a:extLst>
        </xdr:cNvPr>
        <xdr:cNvGrpSpPr/>
      </xdr:nvGrpSpPr>
      <xdr:grpSpPr>
        <a:xfrm>
          <a:off x="3427611" y="13716006"/>
          <a:ext cx="3403188" cy="704851"/>
          <a:chOff x="4819182" y="10982325"/>
          <a:chExt cx="1152993" cy="731869"/>
        </a:xfrm>
      </xdr:grpSpPr>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A548562-2525-42DD-8CE0-9EF33D2542BA}"/>
                  </a:ext>
                </a:extLst>
              </xdr:cNvPr>
              <xdr:cNvSpPr txBox="1"/>
            </xdr:nvSpPr>
            <xdr:spPr>
              <a:xfrm>
                <a:off x="4819650" y="10982325"/>
                <a:ext cx="1152525"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MX" sz="1000" i="1">
                              <a:latin typeface="Cambria Math" panose="02040503050406030204" pitchFamily="18" charset="0"/>
                            </a:rPr>
                          </m:ctrlPr>
                        </m:fPr>
                        <m:num>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𝑜𝑝𝑒𝑟𝑎𝑑𝑎𝑠</m:t>
                          </m:r>
                        </m:num>
                        <m:den>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𝑎𝑝𝑟𝑜𝑏𝑎𝑑𝑎𝑠</m:t>
                          </m:r>
                        </m:den>
                      </m:f>
                    </m:oMath>
                  </m:oMathPara>
                </a14:m>
                <a:endParaRPr lang="es-MX" sz="1000"/>
              </a:p>
            </xdr:txBody>
          </xdr:sp>
        </mc:Choice>
        <mc:Fallback xmlns="">
          <xdr:sp macro="" textlink="">
            <xdr:nvSpPr>
              <xdr:cNvPr id="13" name="CuadroTexto 12">
                <a:extLst>
                  <a:ext uri="{FF2B5EF4-FFF2-40B4-BE49-F238E27FC236}">
                    <a16:creationId xmlns:a16="http://schemas.microsoft.com/office/drawing/2014/main" id="{0A548562-2525-42DD-8CE0-9EF33D2542BA}"/>
                  </a:ext>
                </a:extLst>
              </xdr:cNvPr>
              <xdr:cNvSpPr txBox="1"/>
            </xdr:nvSpPr>
            <xdr:spPr>
              <a:xfrm>
                <a:off x="4819650" y="10982325"/>
                <a:ext cx="1152525"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MX" sz="1000" i="0">
                    <a:latin typeface="Cambria Math" panose="02040503050406030204" pitchFamily="18" charset="0"/>
                  </a:rPr>
                  <a:t>(</a:t>
                </a:r>
                <a:r>
                  <a:rPr lang="es-MX" sz="1000" b="0" i="0">
                    <a:latin typeface="Cambria Math" panose="02040503050406030204" pitchFamily="18" charset="0"/>
                  </a:rPr>
                  <a:t>𝑟𝑢𝑡𝑎𝑠 𝑜𝑝𝑒𝑟𝑎𝑑𝑎𝑠)/(𝑟𝑢𝑡𝑎𝑠 𝑎𝑝𝑟𝑜𝑏𝑎𝑑𝑎𝑠)</a:t>
                </a:r>
                <a:endParaRPr lang="es-MX" sz="1000"/>
              </a:p>
            </xdr:txBody>
          </xdr:sp>
        </mc:Fallback>
      </mc:AlternateContent>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id="{069F4E35-3226-4FBF-AE37-3466ECC777E9}"/>
                  </a:ext>
                </a:extLst>
              </xdr:cNvPr>
              <xdr:cNvSpPr txBox="1"/>
            </xdr:nvSpPr>
            <xdr:spPr>
              <a:xfrm>
                <a:off x="4819182" y="11382373"/>
                <a:ext cx="1152525" cy="331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MX" sz="1000" i="1">
                              <a:latin typeface="Cambria Math" panose="02040503050406030204" pitchFamily="18" charset="0"/>
                            </a:rPr>
                          </m:ctrlPr>
                        </m:fPr>
                        <m:num>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𝑎𝑝𝑟𝑜𝑏𝑎𝑑𝑎𝑠</m:t>
                          </m:r>
                        </m:num>
                        <m:den>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𝑠𝑜𝑙𝑖𝑐𝑖𝑡𝑎𝑑𝑎𝑠</m:t>
                          </m:r>
                        </m:den>
                      </m:f>
                    </m:oMath>
                  </m:oMathPara>
                </a14:m>
                <a:endParaRPr lang="es-MX" sz="1000"/>
              </a:p>
            </xdr:txBody>
          </xdr:sp>
        </mc:Choice>
        <mc:Fallback xmlns="">
          <xdr:sp macro="" textlink="">
            <xdr:nvSpPr>
              <xdr:cNvPr id="14" name="CuadroTexto 13">
                <a:extLst>
                  <a:ext uri="{FF2B5EF4-FFF2-40B4-BE49-F238E27FC236}">
                    <a16:creationId xmlns:a16="http://schemas.microsoft.com/office/drawing/2014/main" id="{069F4E35-3226-4FBF-AE37-3466ECC777E9}"/>
                  </a:ext>
                </a:extLst>
              </xdr:cNvPr>
              <xdr:cNvSpPr txBox="1"/>
            </xdr:nvSpPr>
            <xdr:spPr>
              <a:xfrm>
                <a:off x="4819182" y="11382373"/>
                <a:ext cx="1152525" cy="331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MX" sz="1000" i="0">
                    <a:latin typeface="Cambria Math" panose="02040503050406030204" pitchFamily="18" charset="0"/>
                  </a:rPr>
                  <a:t>(</a:t>
                </a:r>
                <a:r>
                  <a:rPr lang="es-MX" sz="1000" b="0" i="0">
                    <a:latin typeface="Cambria Math" panose="02040503050406030204" pitchFamily="18" charset="0"/>
                  </a:rPr>
                  <a:t>𝑟𝑢𝑡𝑎𝑠 𝑎𝑝𝑟𝑜𝑏𝑎𝑑𝑎𝑠)/(𝑟𝑢𝑡𝑎𝑠 𝑠𝑜𝑙𝑖𝑐𝑖𝑡𝑎𝑑𝑎𝑠)</a:t>
                </a:r>
                <a:endParaRPr lang="es-MX" sz="1000"/>
              </a:p>
            </xdr:txBody>
          </xdr:sp>
        </mc:Fallback>
      </mc:AlternateContent>
    </xdr:grpSp>
    <xdr:clientData/>
  </xdr:twoCellAnchor>
  <xdr:oneCellAnchor>
    <xdr:from>
      <xdr:col>3</xdr:col>
      <xdr:colOff>104775</xdr:colOff>
      <xdr:row>12</xdr:row>
      <xdr:rowOff>242887</xdr:rowOff>
    </xdr:from>
    <xdr:ext cx="2021579" cy="292259"/>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id="{783B5CD3-6FAE-4FD7-B45A-3CB7C375F6A0}"/>
                </a:ext>
              </a:extLst>
            </xdr:cNvPr>
            <xdr:cNvSpPr txBox="1"/>
          </xdr:nvSpPr>
          <xdr:spPr>
            <a:xfrm>
              <a:off x="3505200" y="14473237"/>
              <a:ext cx="2021579" cy="2922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𝐶𝑃𝑇</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𝑁𝑜𝑟𝑚𝑎𝑠</m:t>
                        </m:r>
                        <m:r>
                          <a:rPr lang="es-MX" sz="1000" b="0" i="1">
                            <a:latin typeface="Cambria Math" panose="02040503050406030204" pitchFamily="18" charset="0"/>
                          </a:rPr>
                          <m:t> </m:t>
                        </m:r>
                        <m:r>
                          <a:rPr lang="es-MX" sz="1000" b="0" i="1">
                            <a:latin typeface="Cambria Math" panose="02040503050406030204" pitchFamily="18" charset="0"/>
                          </a:rPr>
                          <m:t>𝑎𝑟𝑚𝑜𝑛𝑖𝑧𝑎𝑑𝑎𝑠</m:t>
                        </m:r>
                      </m:num>
                      <m:den>
                        <m:r>
                          <a:rPr lang="es-MX" sz="1000" b="0" i="1">
                            <a:latin typeface="Cambria Math" panose="02040503050406030204" pitchFamily="18" charset="0"/>
                          </a:rPr>
                          <m:t>𝑁𝑜𝑟𝑚𝑎𝑠</m:t>
                        </m:r>
                        <m:r>
                          <a:rPr lang="es-MX" sz="1000" b="0" i="1">
                            <a:latin typeface="Cambria Math" panose="02040503050406030204" pitchFamily="18" charset="0"/>
                          </a:rPr>
                          <m:t> </m:t>
                        </m:r>
                        <m:r>
                          <a:rPr lang="es-MX" sz="1000" b="0" i="1">
                            <a:latin typeface="Cambria Math" panose="02040503050406030204" pitchFamily="18" charset="0"/>
                          </a:rPr>
                          <m:t>𝐿𝐴𝑅</m:t>
                        </m:r>
                      </m:den>
                    </m:f>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15" name="CuadroTexto 14">
              <a:extLst>
                <a:ext uri="{FF2B5EF4-FFF2-40B4-BE49-F238E27FC236}">
                  <a16:creationId xmlns:a16="http://schemas.microsoft.com/office/drawing/2014/main" id="{783B5CD3-6FAE-4FD7-B45A-3CB7C375F6A0}"/>
                </a:ext>
              </a:extLst>
            </xdr:cNvPr>
            <xdr:cNvSpPr txBox="1"/>
          </xdr:nvSpPr>
          <xdr:spPr>
            <a:xfrm>
              <a:off x="3505200" y="14473237"/>
              <a:ext cx="2021579" cy="2922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𝐶𝑃𝑇=</a:t>
              </a:r>
              <a:r>
                <a:rPr lang="es-MX" sz="1000" i="0">
                  <a:latin typeface="Cambria Math" panose="02040503050406030204" pitchFamily="18" charset="0"/>
                </a:rPr>
                <a:t>(</a:t>
              </a:r>
              <a:r>
                <a:rPr lang="es-MX" sz="1000" b="0" i="0">
                  <a:latin typeface="Cambria Math" panose="02040503050406030204" pitchFamily="18" charset="0"/>
                </a:rPr>
                <a:t>𝑁𝑜𝑟𝑚𝑎𝑠 𝑎𝑟𝑚𝑜𝑛𝑖𝑧𝑎𝑑𝑎𝑠)/(𝑁𝑜𝑟𝑚𝑎𝑠 𝐿𝐴𝑅) 𝑥 100</a:t>
              </a:r>
              <a:endParaRPr lang="es-MX" sz="1000"/>
            </a:p>
          </xdr:txBody>
        </xdr:sp>
      </mc:Fallback>
    </mc:AlternateContent>
    <xdr:clientData/>
  </xdr:oneCellAnchor>
  <xdr:oneCellAnchor>
    <xdr:from>
      <xdr:col>3</xdr:col>
      <xdr:colOff>66675</xdr:colOff>
      <xdr:row>14</xdr:row>
      <xdr:rowOff>595312</xdr:rowOff>
    </xdr:from>
    <xdr:ext cx="1706043" cy="319959"/>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D76B69DD-C737-49FE-9569-0B9D3ADA92DD}"/>
                </a:ext>
              </a:extLst>
            </xdr:cNvPr>
            <xdr:cNvSpPr txBox="1"/>
          </xdr:nvSpPr>
          <xdr:spPr>
            <a:xfrm>
              <a:off x="3467100" y="16635412"/>
              <a:ext cx="1706043" cy="319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𝐸𝑅</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 </m:t>
                        </m:r>
                        <m:r>
                          <a:rPr lang="es-MX" sz="1000" b="0" i="1">
                            <a:latin typeface="Cambria Math" panose="02040503050406030204" pitchFamily="18" charset="0"/>
                          </a:rPr>
                          <m:t>𝐸𝑗𝑒𝑐𝑢𝑐𝑖</m:t>
                        </m:r>
                        <m:r>
                          <a:rPr lang="es-MX" sz="1000" b="0" i="1">
                            <a:latin typeface="Cambria Math" panose="02040503050406030204" pitchFamily="18" charset="0"/>
                          </a:rPr>
                          <m:t>ó</m:t>
                        </m:r>
                        <m:r>
                          <a:rPr lang="es-MX" sz="1000" b="0" i="1">
                            <a:latin typeface="Cambria Math" panose="02040503050406030204" pitchFamily="18" charset="0"/>
                          </a:rPr>
                          <m:t>𝑛</m:t>
                        </m:r>
                        <m:r>
                          <a:rPr lang="es-MX" sz="1000" b="0" i="1">
                            <a:latin typeface="Cambria Math" panose="02040503050406030204" pitchFamily="18" charset="0"/>
                          </a:rPr>
                          <m:t> </m:t>
                        </m:r>
                        <m:r>
                          <a:rPr lang="es-MX" sz="1000" b="0" i="1">
                            <a:latin typeface="Cambria Math" panose="02040503050406030204" pitchFamily="18" charset="0"/>
                          </a:rPr>
                          <m:t>𝐹</m:t>
                        </m:r>
                        <m:r>
                          <a:rPr lang="es-MX" sz="1000" b="0" i="1">
                            <a:latin typeface="Cambria Math" panose="02040503050406030204" pitchFamily="18" charset="0"/>
                          </a:rPr>
                          <m:t>í</m:t>
                        </m:r>
                        <m:r>
                          <a:rPr lang="es-MX" sz="1000" b="0" i="1">
                            <a:latin typeface="Cambria Math" panose="02040503050406030204" pitchFamily="18" charset="0"/>
                          </a:rPr>
                          <m:t>𝑠𝑖𝑐𝑎</m:t>
                        </m:r>
                        <m:r>
                          <a:rPr lang="es-MX" sz="1000" b="0" i="1">
                            <a:latin typeface="Cambria Math" panose="02040503050406030204" pitchFamily="18" charset="0"/>
                          </a:rPr>
                          <m:t> </m:t>
                        </m:r>
                      </m:num>
                      <m:den>
                        <m:r>
                          <a:rPr lang="es-MX" sz="1000" b="0" i="1">
                            <a:latin typeface="Cambria Math" panose="02040503050406030204" pitchFamily="18" charset="0"/>
                          </a:rPr>
                          <m:t>%</m:t>
                        </m:r>
                        <m:r>
                          <a:rPr lang="es-MX" sz="1000" b="0" i="1">
                            <a:latin typeface="Cambria Math" panose="02040503050406030204" pitchFamily="18" charset="0"/>
                          </a:rPr>
                          <m:t>𝐸𝑗𝑒𝑐𝑢𝑐𝑖</m:t>
                        </m:r>
                        <m:r>
                          <a:rPr lang="es-MX" sz="1000" b="0" i="1">
                            <a:latin typeface="Cambria Math" panose="02040503050406030204" pitchFamily="18" charset="0"/>
                          </a:rPr>
                          <m:t>ó</m:t>
                        </m:r>
                        <m:r>
                          <a:rPr lang="es-MX" sz="1000" b="0" i="1">
                            <a:latin typeface="Cambria Math" panose="02040503050406030204" pitchFamily="18" charset="0"/>
                          </a:rPr>
                          <m:t>𝑛</m:t>
                        </m:r>
                        <m:r>
                          <a:rPr lang="es-MX" sz="1000" b="0" i="1">
                            <a:latin typeface="Cambria Math" panose="02040503050406030204" pitchFamily="18" charset="0"/>
                          </a:rPr>
                          <m:t> </m:t>
                        </m:r>
                        <m:r>
                          <a:rPr lang="es-MX" sz="1000" b="0" i="1">
                            <a:latin typeface="Cambria Math" panose="02040503050406030204" pitchFamily="18" charset="0"/>
                          </a:rPr>
                          <m:t>𝐹𝑖𝑛𝑎𝑛𝑐𝑖𝑒𝑟𝑎</m:t>
                        </m:r>
                      </m:den>
                    </m:f>
                  </m:oMath>
                </m:oMathPara>
              </a14:m>
              <a:endParaRPr lang="es-MX" sz="1000"/>
            </a:p>
          </xdr:txBody>
        </xdr:sp>
      </mc:Choice>
      <mc:Fallback xmlns="">
        <xdr:sp macro="" textlink="">
          <xdr:nvSpPr>
            <xdr:cNvPr id="16" name="CuadroTexto 15">
              <a:extLst>
                <a:ext uri="{FF2B5EF4-FFF2-40B4-BE49-F238E27FC236}">
                  <a16:creationId xmlns:a16="http://schemas.microsoft.com/office/drawing/2014/main" id="{D76B69DD-C737-49FE-9569-0B9D3ADA92DD}"/>
                </a:ext>
              </a:extLst>
            </xdr:cNvPr>
            <xdr:cNvSpPr txBox="1"/>
          </xdr:nvSpPr>
          <xdr:spPr>
            <a:xfrm>
              <a:off x="3467100" y="16635412"/>
              <a:ext cx="1706043" cy="319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𝐸𝑅=</a:t>
              </a:r>
              <a:r>
                <a:rPr lang="es-MX" sz="1000" i="0">
                  <a:latin typeface="Cambria Math" panose="02040503050406030204" pitchFamily="18" charset="0"/>
                </a:rPr>
                <a:t>(</a:t>
              </a:r>
              <a:r>
                <a:rPr lang="es-MX" sz="1000" b="0" i="0">
                  <a:latin typeface="Cambria Math" panose="02040503050406030204" pitchFamily="18" charset="0"/>
                </a:rPr>
                <a:t>% 𝐸𝑗𝑒𝑐𝑢𝑐𝑖ó𝑛 𝐹í𝑠𝑖𝑐𝑎 )/(%𝐸𝑗𝑒𝑐𝑢𝑐𝑖ó𝑛 𝐹𝑖𝑛𝑎𝑛𝑐𝑖𝑒𝑟𝑎)</a:t>
              </a:r>
              <a:endParaRPr lang="es-MX" sz="1000"/>
            </a:p>
          </xdr:txBody>
        </xdr:sp>
      </mc:Fallback>
    </mc:AlternateContent>
    <xdr:clientData/>
  </xdr:oneCellAnchor>
  <xdr:oneCellAnchor>
    <xdr:from>
      <xdr:col>3</xdr:col>
      <xdr:colOff>47625</xdr:colOff>
      <xdr:row>15</xdr:row>
      <xdr:rowOff>471487</xdr:rowOff>
    </xdr:from>
    <xdr:ext cx="2561278" cy="319190"/>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33F3D298-B61D-4434-9E45-DE9184ACFFA7}"/>
                </a:ext>
              </a:extLst>
            </xdr:cNvPr>
            <xdr:cNvSpPr txBox="1"/>
          </xdr:nvSpPr>
          <xdr:spPr>
            <a:xfrm>
              <a:off x="3448050" y="17654587"/>
              <a:ext cx="256127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𝐶𝑢𝑚𝑝𝑙𝑖𝑚𝑖𝑒𝑛𝑡𝑜</m:t>
                    </m:r>
                    <m:r>
                      <a:rPr lang="es-MX" sz="1000" b="0" i="1">
                        <a:latin typeface="Cambria Math" panose="02040503050406030204" pitchFamily="18" charset="0"/>
                      </a:rPr>
                      <m:t> </m:t>
                    </m:r>
                    <m:r>
                      <a:rPr lang="es-MX" sz="1000" b="0" i="1">
                        <a:latin typeface="Cambria Math" panose="02040503050406030204" pitchFamily="18" charset="0"/>
                      </a:rPr>
                      <m:t>𝐼𝑃𝐴</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𝑉𝑎𝑙𝑜𝑟</m:t>
                        </m:r>
                        <m:r>
                          <a:rPr lang="es-MX" sz="1000" b="0" i="1">
                            <a:latin typeface="Cambria Math" panose="02040503050406030204" pitchFamily="18" charset="0"/>
                          </a:rPr>
                          <m:t> </m:t>
                        </m:r>
                        <m:r>
                          <a:rPr lang="es-MX" sz="1000" b="0" i="1">
                            <a:latin typeface="Cambria Math" panose="02040503050406030204" pitchFamily="18" charset="0"/>
                          </a:rPr>
                          <m:t>𝑡𝑜𝑡𝑎𝑙</m:t>
                        </m:r>
                        <m:r>
                          <a:rPr lang="es-MX" sz="1000" b="0" i="1">
                            <a:latin typeface="Cambria Math" panose="02040503050406030204" pitchFamily="18" charset="0"/>
                          </a:rPr>
                          <m:t> </m:t>
                        </m:r>
                        <m:r>
                          <a:rPr lang="es-MX" sz="1000" b="0" i="1">
                            <a:latin typeface="Cambria Math" panose="02040503050406030204" pitchFamily="18" charset="0"/>
                          </a:rPr>
                          <m:t>𝑑𝑒</m:t>
                        </m:r>
                        <m:r>
                          <a:rPr lang="es-MX" sz="1000" b="0" i="1">
                            <a:latin typeface="Cambria Math" panose="02040503050406030204" pitchFamily="18" charset="0"/>
                          </a:rPr>
                          <m:t> </m:t>
                        </m:r>
                        <m:r>
                          <a:rPr lang="es-MX" sz="1000" b="0" i="1">
                            <a:latin typeface="Cambria Math" panose="02040503050406030204" pitchFamily="18" charset="0"/>
                          </a:rPr>
                          <m:t>𝑟𝑒𝑐𝑎𝑢𝑑𝑜</m:t>
                        </m:r>
                      </m:num>
                      <m:den>
                        <m:r>
                          <a:rPr lang="es-MX" sz="1000" b="0" i="1">
                            <a:latin typeface="Cambria Math" panose="02040503050406030204" pitchFamily="18" charset="0"/>
                          </a:rPr>
                          <m:t>𝑉𝑎𝑙𝑜𝑟</m:t>
                        </m:r>
                        <m:r>
                          <a:rPr lang="es-MX" sz="1000" b="0" i="1">
                            <a:latin typeface="Cambria Math" panose="02040503050406030204" pitchFamily="18" charset="0"/>
                          </a:rPr>
                          <m:t> </m:t>
                        </m:r>
                        <m:r>
                          <a:rPr lang="es-MX" sz="1000" b="0" i="1">
                            <a:latin typeface="Cambria Math" panose="02040503050406030204" pitchFamily="18" charset="0"/>
                          </a:rPr>
                          <m:t>𝑡𝑜𝑡𝑎𝑙</m:t>
                        </m:r>
                        <m:r>
                          <a:rPr lang="es-MX" sz="1000" b="0" i="1">
                            <a:latin typeface="Cambria Math" panose="02040503050406030204" pitchFamily="18" charset="0"/>
                          </a:rPr>
                          <m:t> </m:t>
                        </m:r>
                        <m:r>
                          <a:rPr lang="es-MX" sz="1000" b="0" i="1">
                            <a:latin typeface="Cambria Math" panose="02040503050406030204" pitchFamily="18" charset="0"/>
                          </a:rPr>
                          <m:t>𝑖𝑛𝑔𝑟𝑒𝑠𝑜</m:t>
                        </m:r>
                      </m:den>
                    </m:f>
                  </m:oMath>
                </m:oMathPara>
              </a14:m>
              <a:endParaRPr lang="es-MX" sz="1000"/>
            </a:p>
          </xdr:txBody>
        </xdr:sp>
      </mc:Choice>
      <mc:Fallback xmlns="">
        <xdr:sp macro="" textlink="">
          <xdr:nvSpPr>
            <xdr:cNvPr id="17" name="CuadroTexto 16">
              <a:extLst>
                <a:ext uri="{FF2B5EF4-FFF2-40B4-BE49-F238E27FC236}">
                  <a16:creationId xmlns:a16="http://schemas.microsoft.com/office/drawing/2014/main" id="{33F3D298-B61D-4434-9E45-DE9184ACFFA7}"/>
                </a:ext>
              </a:extLst>
            </xdr:cNvPr>
            <xdr:cNvSpPr txBox="1"/>
          </xdr:nvSpPr>
          <xdr:spPr>
            <a:xfrm>
              <a:off x="3448050" y="17654587"/>
              <a:ext cx="256127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𝐶𝑢𝑚𝑝𝑙𝑖𝑚𝑖𝑒𝑛𝑡𝑜 𝐼𝑃𝐴=</a:t>
              </a:r>
              <a:r>
                <a:rPr lang="es-MX" sz="1000" i="0">
                  <a:latin typeface="Cambria Math" panose="02040503050406030204" pitchFamily="18" charset="0"/>
                </a:rPr>
                <a:t>(</a:t>
              </a:r>
              <a:r>
                <a:rPr lang="es-MX" sz="1000" b="0" i="0">
                  <a:latin typeface="Cambria Math" panose="02040503050406030204" pitchFamily="18" charset="0"/>
                </a:rPr>
                <a:t>𝑉𝑎𝑙𝑜𝑟 𝑡𝑜𝑡𝑎𝑙 𝑑𝑒 𝑟𝑒𝑐𝑎𝑢𝑑𝑜)/(𝑉𝑎𝑙𝑜𝑟 𝑡𝑜𝑡𝑎𝑙 𝑖𝑛𝑔𝑟𝑒𝑠𝑜)</a:t>
              </a:r>
              <a:endParaRPr lang="es-MX" sz="1000"/>
            </a:p>
          </xdr:txBody>
        </xdr:sp>
      </mc:Fallback>
    </mc:AlternateContent>
    <xdr:clientData/>
  </xdr:oneCellAnchor>
  <xdr:oneCellAnchor>
    <xdr:from>
      <xdr:col>3</xdr:col>
      <xdr:colOff>114300</xdr:colOff>
      <xdr:row>16</xdr:row>
      <xdr:rowOff>547687</xdr:rowOff>
    </xdr:from>
    <xdr:ext cx="2491771" cy="156518"/>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C330639E-4F53-4169-93CB-C6B0B6B76456}"/>
                </a:ext>
              </a:extLst>
            </xdr:cNvPr>
            <xdr:cNvSpPr txBox="1"/>
          </xdr:nvSpPr>
          <xdr:spPr>
            <a:xfrm>
              <a:off x="3514725" y="18683287"/>
              <a:ext cx="2491771"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𝑃𝐸𝑇𝐼</m:t>
                    </m:r>
                    <m:r>
                      <a:rPr lang="es-MX" sz="1000" b="0" i="1">
                        <a:latin typeface="Cambria Math" panose="02040503050406030204" pitchFamily="18" charset="0"/>
                      </a:rPr>
                      <m:t>=</m:t>
                    </m:r>
                    <m:r>
                      <a:rPr lang="es-MX" sz="1000" b="0" i="1">
                        <a:latin typeface="Cambria Math" panose="02040503050406030204" pitchFamily="18" charset="0"/>
                      </a:rPr>
                      <m:t>𝑝𝑟𝑜𝑚𝑒𝑑𝑖𝑜</m:t>
                    </m:r>
                    <m:r>
                      <a:rPr lang="es-MX" sz="1000" b="0" i="1">
                        <a:latin typeface="Cambria Math" panose="02040503050406030204" pitchFamily="18" charset="0"/>
                      </a:rPr>
                      <m:t> (</m:t>
                    </m:r>
                    <m:r>
                      <a:rPr lang="es-MX" sz="1000" b="0" i="1">
                        <a:latin typeface="Cambria Math" panose="02040503050406030204" pitchFamily="18" charset="0"/>
                      </a:rPr>
                      <m:t>𝐹𝑢𝑛</m:t>
                    </m:r>
                    <m:r>
                      <a:rPr lang="es-MX" sz="1000" b="0" i="1">
                        <a:latin typeface="Cambria Math" panose="02040503050406030204" pitchFamily="18" charset="0"/>
                      </a:rPr>
                      <m:t>+</m:t>
                    </m:r>
                    <m:r>
                      <a:rPr lang="es-MX" sz="1000" b="0" i="1">
                        <a:latin typeface="Cambria Math" panose="02040503050406030204" pitchFamily="18" charset="0"/>
                      </a:rPr>
                      <m:t>𝑈𝑠</m:t>
                    </m:r>
                    <m:r>
                      <a:rPr lang="es-MX" sz="1000" b="0" i="1">
                        <a:latin typeface="Cambria Math" panose="02040503050406030204" pitchFamily="18" charset="0"/>
                      </a:rPr>
                      <m:t>+</m:t>
                    </m:r>
                    <m:r>
                      <a:rPr lang="es-MX" sz="1000" b="0" i="1">
                        <a:latin typeface="Cambria Math" panose="02040503050406030204" pitchFamily="18" charset="0"/>
                      </a:rPr>
                      <m:t>𝐷𝑖𝑠𝑝</m:t>
                    </m:r>
                    <m:r>
                      <a:rPr lang="es-MX" sz="1000" b="0" i="1">
                        <a:latin typeface="Cambria Math" panose="02040503050406030204" pitchFamily="18" charset="0"/>
                      </a:rPr>
                      <m:t>+</m:t>
                    </m:r>
                    <m:r>
                      <a:rPr lang="es-MX" sz="1000" b="0" i="1">
                        <a:latin typeface="Cambria Math" panose="02040503050406030204" pitchFamily="18" charset="0"/>
                      </a:rPr>
                      <m:t>𝐶𝑜𝑏</m:t>
                    </m:r>
                    <m:r>
                      <a:rPr lang="es-MX" sz="1000" b="0" i="1">
                        <a:latin typeface="Cambria Math" panose="02040503050406030204" pitchFamily="18" charset="0"/>
                      </a:rPr>
                      <m:t>)</m:t>
                    </m:r>
                  </m:oMath>
                </m:oMathPara>
              </a14:m>
              <a:endParaRPr lang="es-MX" sz="1000"/>
            </a:p>
          </xdr:txBody>
        </xdr:sp>
      </mc:Choice>
      <mc:Fallback xmlns="">
        <xdr:sp macro="" textlink="">
          <xdr:nvSpPr>
            <xdr:cNvPr id="18" name="CuadroTexto 17">
              <a:extLst>
                <a:ext uri="{FF2B5EF4-FFF2-40B4-BE49-F238E27FC236}">
                  <a16:creationId xmlns:a16="http://schemas.microsoft.com/office/drawing/2014/main" id="{C330639E-4F53-4169-93CB-C6B0B6B76456}"/>
                </a:ext>
              </a:extLst>
            </xdr:cNvPr>
            <xdr:cNvSpPr txBox="1"/>
          </xdr:nvSpPr>
          <xdr:spPr>
            <a:xfrm>
              <a:off x="3514725" y="18683287"/>
              <a:ext cx="2491771"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𝑃𝐸𝑇𝐼=𝑝𝑟𝑜𝑚𝑒𝑑𝑖𝑜 (𝐹𝑢𝑛+𝑈𝑠+𝐷𝑖𝑠𝑝+𝐶𝑜𝑏)</a:t>
              </a:r>
              <a:endParaRPr lang="es-MX" sz="1000"/>
            </a:p>
          </xdr:txBody>
        </xdr:sp>
      </mc:Fallback>
    </mc:AlternateContent>
    <xdr:clientData/>
  </xdr:oneCellAnchor>
  <xdr:oneCellAnchor>
    <xdr:from>
      <xdr:col>3</xdr:col>
      <xdr:colOff>409575</xdr:colOff>
      <xdr:row>17</xdr:row>
      <xdr:rowOff>1243012</xdr:rowOff>
    </xdr:from>
    <xdr:ext cx="2403735" cy="319190"/>
    <mc:AlternateContent xmlns:mc="http://schemas.openxmlformats.org/markup-compatibility/2006" xmlns:a14="http://schemas.microsoft.com/office/drawing/2010/main">
      <mc:Choice Requires="a14">
        <xdr:sp macro="" textlink="">
          <xdr:nvSpPr>
            <xdr:cNvPr id="19" name="CuadroTexto 18">
              <a:extLst>
                <a:ext uri="{FF2B5EF4-FFF2-40B4-BE49-F238E27FC236}">
                  <a16:creationId xmlns:a16="http://schemas.microsoft.com/office/drawing/2014/main" id="{B85FE4A7-A2A9-40F4-BA76-39D13181A22C}"/>
                </a:ext>
              </a:extLst>
            </xdr:cNvPr>
            <xdr:cNvSpPr txBox="1"/>
          </xdr:nvSpPr>
          <xdr:spPr>
            <a:xfrm>
              <a:off x="3810000" y="21235987"/>
              <a:ext cx="2403735"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𝑃𝐺𝑇𝐻</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𝑒𝑗𝑒𝑐𝑢𝑡𝑎𝑑𝑎𝑠</m:t>
                        </m:r>
                      </m:num>
                      <m:den>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𝑝𝑟𝑜𝑔𝑟𝑎𝑚𝑎𝑑𝑎𝑠</m:t>
                        </m:r>
                        <m:r>
                          <a:rPr lang="es-MX" sz="1000" b="0" i="1">
                            <a:latin typeface="Cambria Math" panose="02040503050406030204" pitchFamily="18" charset="0"/>
                          </a:rPr>
                          <m:t> </m:t>
                        </m:r>
                      </m:den>
                    </m:f>
                    <m:r>
                      <a:rPr lang="es-MX" sz="1000" b="0" i="1">
                        <a:latin typeface="Cambria Math" panose="02040503050406030204" pitchFamily="18" charset="0"/>
                      </a:rPr>
                      <m:t>∗100</m:t>
                    </m:r>
                  </m:oMath>
                </m:oMathPara>
              </a14:m>
              <a:endParaRPr lang="es-MX" sz="1000"/>
            </a:p>
          </xdr:txBody>
        </xdr:sp>
      </mc:Choice>
      <mc:Fallback xmlns="">
        <xdr:sp macro="" textlink="">
          <xdr:nvSpPr>
            <xdr:cNvPr id="19" name="CuadroTexto 18">
              <a:extLst>
                <a:ext uri="{FF2B5EF4-FFF2-40B4-BE49-F238E27FC236}">
                  <a16:creationId xmlns:a16="http://schemas.microsoft.com/office/drawing/2014/main" id="{B85FE4A7-A2A9-40F4-BA76-39D13181A22C}"/>
                </a:ext>
              </a:extLst>
            </xdr:cNvPr>
            <xdr:cNvSpPr txBox="1"/>
          </xdr:nvSpPr>
          <xdr:spPr>
            <a:xfrm>
              <a:off x="3810000" y="21235987"/>
              <a:ext cx="2403735"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𝑃𝐺𝑇𝐻=</a:t>
              </a:r>
              <a:r>
                <a:rPr lang="es-MX" sz="1000" i="0">
                  <a:latin typeface="Cambria Math" panose="02040503050406030204" pitchFamily="18" charset="0"/>
                </a:rPr>
                <a:t>(</a:t>
              </a:r>
              <a:r>
                <a:rPr lang="es-MX" sz="1000" b="0" i="0">
                  <a:latin typeface="Cambria Math" panose="02040503050406030204" pitchFamily="18" charset="0"/>
                </a:rPr>
                <a:t>𝐴𝑐𝑡𝑖𝑣𝑖𝑑𝑎𝑑𝑒𝑠 𝑒𝑗𝑒𝑐𝑢𝑡𝑎𝑑𝑎𝑠)/(𝐴𝑐𝑡𝑖𝑣𝑖𝑑𝑎𝑑𝑒𝑠 𝑝𝑟𝑜𝑔𝑟𝑎𝑚𝑎𝑑𝑎𝑠 )∗100</a:t>
              </a:r>
              <a:endParaRPr lang="es-MX" sz="1000"/>
            </a:p>
          </xdr:txBody>
        </xdr:sp>
      </mc:Fallback>
    </mc:AlternateContent>
    <xdr:clientData/>
  </xdr:oneCellAnchor>
  <xdr:oneCellAnchor>
    <xdr:from>
      <xdr:col>3</xdr:col>
      <xdr:colOff>66675</xdr:colOff>
      <xdr:row>18</xdr:row>
      <xdr:rowOff>490537</xdr:rowOff>
    </xdr:from>
    <xdr:ext cx="1842107" cy="172227"/>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D3EE0AD0-F4B1-47F9-BA61-DC7E51D46623}"/>
                </a:ext>
              </a:extLst>
            </xdr:cNvPr>
            <xdr:cNvSpPr txBox="1"/>
          </xdr:nvSpPr>
          <xdr:spPr>
            <a:xfrm>
              <a:off x="3467100" y="21245512"/>
              <a:ext cx="184210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 </m:t>
                    </m:r>
                    <m:r>
                      <a:rPr lang="es-MX" sz="1100" b="0" i="1">
                        <a:latin typeface="Cambria Math" panose="02040503050406030204" pitchFamily="18" charset="0"/>
                      </a:rPr>
                      <m:t>𝑅𝑒𝑠𝑢𝑙𝑡𝑎𝑑𝑜𝑠</m:t>
                    </m:r>
                    <m:r>
                      <a:rPr lang="es-MX" sz="1100" b="0" i="1">
                        <a:latin typeface="Cambria Math" panose="02040503050406030204" pitchFamily="18" charset="0"/>
                      </a:rPr>
                      <m:t> </m:t>
                    </m:r>
                    <m:r>
                      <a:rPr lang="es-MX" sz="1100" b="0" i="1">
                        <a:latin typeface="Cambria Math" panose="02040503050406030204" pitchFamily="18" charset="0"/>
                      </a:rPr>
                      <m:t>𝑑𝑒</m:t>
                    </m:r>
                    <m:r>
                      <a:rPr lang="es-MX" sz="1100" b="0" i="1">
                        <a:latin typeface="Cambria Math" panose="02040503050406030204" pitchFamily="18" charset="0"/>
                      </a:rPr>
                      <m:t> </m:t>
                    </m:r>
                    <m:r>
                      <a:rPr lang="es-MX" sz="1100" b="0" i="1">
                        <a:latin typeface="Cambria Math" panose="02040503050406030204" pitchFamily="18" charset="0"/>
                      </a:rPr>
                      <m:t>𝑙𝑎</m:t>
                    </m:r>
                    <m:r>
                      <a:rPr lang="es-MX" sz="1100" b="0" i="1">
                        <a:latin typeface="Cambria Math" panose="02040503050406030204" pitchFamily="18" charset="0"/>
                      </a:rPr>
                      <m:t> </m:t>
                    </m:r>
                    <m:r>
                      <a:rPr lang="es-MX" sz="1100" b="0" i="1">
                        <a:latin typeface="Cambria Math" panose="02040503050406030204" pitchFamily="18" charset="0"/>
                      </a:rPr>
                      <m:t>𝑒𝑛𝑐𝑢𝑒𝑠𝑡𝑎</m:t>
                    </m:r>
                  </m:oMath>
                </m:oMathPara>
              </a14:m>
              <a:endParaRPr lang="es-MX" sz="1100"/>
            </a:p>
          </xdr:txBody>
        </xdr:sp>
      </mc:Choice>
      <mc:Fallback xmlns="">
        <xdr:sp macro="" textlink="">
          <xdr:nvSpPr>
            <xdr:cNvPr id="20" name="CuadroTexto 19">
              <a:extLst>
                <a:ext uri="{FF2B5EF4-FFF2-40B4-BE49-F238E27FC236}">
                  <a16:creationId xmlns:a16="http://schemas.microsoft.com/office/drawing/2014/main" id="{D3EE0AD0-F4B1-47F9-BA61-DC7E51D46623}"/>
                </a:ext>
              </a:extLst>
            </xdr:cNvPr>
            <xdr:cNvSpPr txBox="1"/>
          </xdr:nvSpPr>
          <xdr:spPr>
            <a:xfrm>
              <a:off x="3467100" y="21245512"/>
              <a:ext cx="184210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 𝑅𝑒𝑠𝑢𝑙𝑡𝑎𝑑𝑜𝑠 𝑑𝑒 𝑙𝑎 𝑒𝑛𝑐𝑢𝑒𝑠𝑡𝑎</a:t>
              </a:r>
              <a:endParaRPr lang="es-MX" sz="1100"/>
            </a:p>
          </xdr:txBody>
        </xdr:sp>
      </mc:Fallback>
    </mc:AlternateContent>
    <xdr:clientData/>
  </xdr:oneCellAnchor>
  <xdr:oneCellAnchor>
    <xdr:from>
      <xdr:col>3</xdr:col>
      <xdr:colOff>66675</xdr:colOff>
      <xdr:row>19</xdr:row>
      <xdr:rowOff>147637</xdr:rowOff>
    </xdr:from>
    <xdr:ext cx="2608214" cy="315086"/>
    <mc:AlternateContent xmlns:mc="http://schemas.openxmlformats.org/markup-compatibility/2006" xmlns:a14="http://schemas.microsoft.com/office/drawing/2010/main">
      <mc:Choice Requires="a14">
        <xdr:sp macro="" textlink="">
          <xdr:nvSpPr>
            <xdr:cNvPr id="21" name="CuadroTexto 20">
              <a:extLst>
                <a:ext uri="{FF2B5EF4-FFF2-40B4-BE49-F238E27FC236}">
                  <a16:creationId xmlns:a16="http://schemas.microsoft.com/office/drawing/2014/main" id="{484F72B9-9712-4D86-88FB-CFDC8AE937F4}"/>
                </a:ext>
              </a:extLst>
            </xdr:cNvPr>
            <xdr:cNvSpPr txBox="1"/>
          </xdr:nvSpPr>
          <xdr:spPr>
            <a:xfrm>
              <a:off x="3467100" y="21855112"/>
              <a:ext cx="2608214" cy="315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𝑇</m:t>
                    </m:r>
                    <m:r>
                      <a:rPr lang="es-MX" sz="1000" b="0" i="1">
                        <a:latin typeface="Cambria Math" panose="02040503050406030204" pitchFamily="18" charset="0"/>
                      </a:rPr>
                      <m:t> </m:t>
                    </m:r>
                    <m:r>
                      <a:rPr lang="es-MX" sz="1000" b="0" i="1">
                        <a:latin typeface="Cambria Math" panose="02040503050406030204" pitchFamily="18" charset="0"/>
                      </a:rPr>
                      <m:t>𝑎𝑡𝑒𝑛𝑐𝑖</m:t>
                    </m:r>
                    <m:r>
                      <a:rPr lang="es-MX" sz="1000" b="0" i="1">
                        <a:latin typeface="Cambria Math" panose="02040503050406030204" pitchFamily="18" charset="0"/>
                      </a:rPr>
                      <m:t>ó</m:t>
                    </m:r>
                    <m:r>
                      <a:rPr lang="es-MX" sz="1000" b="0" i="1">
                        <a:latin typeface="Cambria Math" panose="02040503050406030204" pitchFamily="18" charset="0"/>
                      </a:rPr>
                      <m:t>𝑛</m:t>
                    </m:r>
                    <m:r>
                      <a:rPr lang="es-MX" sz="1000" b="0" i="1">
                        <a:latin typeface="Cambria Math" panose="02040503050406030204" pitchFamily="18" charset="0"/>
                      </a:rPr>
                      <m:t> </m:t>
                    </m:r>
                    <m:r>
                      <a:rPr lang="es-MX" sz="1000" b="0" i="1">
                        <a:latin typeface="Cambria Math" panose="02040503050406030204" pitchFamily="18" charset="0"/>
                      </a:rPr>
                      <m:t>𝑝𝑟𝑜𝑚𝑒𝑑𝑖𝑜</m:t>
                    </m:r>
                    <m:r>
                      <a:rPr lang="es-MX" sz="1000" b="0" i="1">
                        <a:latin typeface="Cambria Math" panose="02040503050406030204" pitchFamily="18" charset="0"/>
                      </a:rPr>
                      <m:t>=</m:t>
                    </m:r>
                    <m:f>
                      <m:fPr>
                        <m:ctrlPr>
                          <a:rPr lang="es-MX" sz="1000" b="0" i="1">
                            <a:latin typeface="Cambria Math" panose="02040503050406030204" pitchFamily="18" charset="0"/>
                          </a:rPr>
                        </m:ctrlPr>
                      </m:fPr>
                      <m:num>
                        <m:r>
                          <a:rPr lang="es-MX" sz="1000" b="0" i="1">
                            <a:latin typeface="Cambria Math" panose="02040503050406030204" pitchFamily="18" charset="0"/>
                          </a:rPr>
                          <m:t>𝑄𝑅</m:t>
                        </m:r>
                        <m:func>
                          <m:funcPr>
                            <m:ctrlPr>
                              <a:rPr lang="es-MX" sz="1000" b="0" i="1">
                                <a:latin typeface="Cambria Math" panose="02040503050406030204" pitchFamily="18" charset="0"/>
                              </a:rPr>
                            </m:ctrlPr>
                          </m:funcPr>
                          <m:fName>
                            <m:r>
                              <m:rPr>
                                <m:sty m:val="p"/>
                              </m:rPr>
                              <a:rPr lang="es-MX" sz="1000" b="0" i="0">
                                <a:latin typeface="Cambria Math" panose="02040503050406030204" pitchFamily="18" charset="0"/>
                              </a:rPr>
                              <m:t>sin</m:t>
                            </m:r>
                          </m:fName>
                          <m:e>
                            <m:r>
                              <a:rPr lang="es-MX" sz="1000" b="0" i="1">
                                <a:latin typeface="Cambria Math" panose="02040503050406030204" pitchFamily="18" charset="0"/>
                              </a:rPr>
                              <m:t>𝑎𝑡𝑒𝑛𝑑𝑒𝑟</m:t>
                            </m:r>
                          </m:e>
                        </m:func>
                      </m:num>
                      <m:den>
                        <m:r>
                          <a:rPr lang="es-MX" sz="1000" b="0" i="1">
                            <a:latin typeface="Cambria Math" panose="02040503050406030204" pitchFamily="18" charset="0"/>
                          </a:rPr>
                          <m:t>𝑃𝑟𝑜𝑚𝑒𝑑𝑖𝑜</m:t>
                        </m:r>
                        <m:r>
                          <a:rPr lang="es-MX" sz="1000" b="0" i="1">
                            <a:latin typeface="Cambria Math" panose="02040503050406030204" pitchFamily="18" charset="0"/>
                          </a:rPr>
                          <m:t> </m:t>
                        </m:r>
                        <m:r>
                          <a:rPr lang="es-MX" sz="1000" b="0" i="1">
                            <a:latin typeface="Cambria Math" panose="02040503050406030204" pitchFamily="18" charset="0"/>
                          </a:rPr>
                          <m:t>𝑄𝑅</m:t>
                        </m:r>
                        <m:r>
                          <a:rPr lang="es-MX" sz="1000" b="0" i="1">
                            <a:latin typeface="Cambria Math" panose="02040503050406030204" pitchFamily="18" charset="0"/>
                          </a:rPr>
                          <m:t> </m:t>
                        </m:r>
                        <m:r>
                          <a:rPr lang="es-MX" sz="1000" b="0" i="1">
                            <a:latin typeface="Cambria Math" panose="02040503050406030204" pitchFamily="18" charset="0"/>
                          </a:rPr>
                          <m:t>𝑑𝑖𝑎𝑟𝑖𝑎𝑠</m:t>
                        </m:r>
                      </m:den>
                    </m:f>
                  </m:oMath>
                </m:oMathPara>
              </a14:m>
              <a:endParaRPr lang="es-MX" sz="1000"/>
            </a:p>
          </xdr:txBody>
        </xdr:sp>
      </mc:Choice>
      <mc:Fallback xmlns="">
        <xdr:sp macro="" textlink="">
          <xdr:nvSpPr>
            <xdr:cNvPr id="21" name="CuadroTexto 20">
              <a:extLst>
                <a:ext uri="{FF2B5EF4-FFF2-40B4-BE49-F238E27FC236}">
                  <a16:creationId xmlns:a16="http://schemas.microsoft.com/office/drawing/2014/main" id="{484F72B9-9712-4D86-88FB-CFDC8AE937F4}"/>
                </a:ext>
              </a:extLst>
            </xdr:cNvPr>
            <xdr:cNvSpPr txBox="1"/>
          </xdr:nvSpPr>
          <xdr:spPr>
            <a:xfrm>
              <a:off x="3467100" y="21855112"/>
              <a:ext cx="2608214" cy="315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𝑇 𝑎𝑡𝑒𝑛𝑐𝑖ó𝑛 𝑝𝑟𝑜𝑚𝑒𝑑𝑖𝑜=(𝑄𝑅 sin⁡𝑎𝑡𝑒𝑛𝑑𝑒𝑟)/(𝑃𝑟𝑜𝑚𝑒𝑑𝑖𝑜 𝑄𝑅 𝑑𝑖𝑎𝑟𝑖𝑎𝑠)</a:t>
              </a:r>
              <a:endParaRPr lang="es-MX" sz="1000"/>
            </a:p>
          </xdr:txBody>
        </xdr:sp>
      </mc:Fallback>
    </mc:AlternateContent>
    <xdr:clientData/>
  </xdr:oneCellAnchor>
  <xdr:oneCellAnchor>
    <xdr:from>
      <xdr:col>3</xdr:col>
      <xdr:colOff>95250</xdr:colOff>
      <xdr:row>20</xdr:row>
      <xdr:rowOff>109537</xdr:rowOff>
    </xdr:from>
    <xdr:ext cx="1678280" cy="318100"/>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id="{061349D3-4451-4948-80E5-53408A3C50FC}"/>
                </a:ext>
              </a:extLst>
            </xdr:cNvPr>
            <xdr:cNvSpPr txBox="1"/>
          </xdr:nvSpPr>
          <xdr:spPr>
            <a:xfrm>
              <a:off x="3495675" y="22388512"/>
              <a:ext cx="1678280"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𝑃𝐺𝐷</m:t>
                    </m:r>
                    <m:r>
                      <a:rPr lang="es-MX" sz="1000" b="0" i="1">
                        <a:latin typeface="Cambria Math" panose="02040503050406030204" pitchFamily="18" charset="0"/>
                      </a:rPr>
                      <m:t>=</m:t>
                    </m:r>
                    <m:f>
                      <m:fPr>
                        <m:ctrlPr>
                          <a:rPr lang="es-MX" sz="1000" b="0" i="1">
                            <a:latin typeface="Cambria Math" panose="02040503050406030204" pitchFamily="18" charset="0"/>
                          </a:rPr>
                        </m:ctrlPr>
                      </m:fPr>
                      <m:num>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𝑟𝑒𝑎𝑙𝑖𝑧𝑎𝑑𝑎</m:t>
                        </m:r>
                      </m:num>
                      <m:den>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𝑝𝑟𝑜𝑝𝑢𝑒𝑠𝑡𝑎</m:t>
                        </m:r>
                      </m:den>
                    </m:f>
                    <m:r>
                      <a:rPr lang="es-MX" sz="1000" b="0" i="1">
                        <a:latin typeface="Cambria Math" panose="02040503050406030204" pitchFamily="18" charset="0"/>
                      </a:rPr>
                      <m:t>∗100</m:t>
                    </m:r>
                  </m:oMath>
                </m:oMathPara>
              </a14:m>
              <a:endParaRPr lang="es-MX" sz="1000"/>
            </a:p>
          </xdr:txBody>
        </xdr:sp>
      </mc:Choice>
      <mc:Fallback xmlns="">
        <xdr:sp macro="" textlink="">
          <xdr:nvSpPr>
            <xdr:cNvPr id="22" name="CuadroTexto 21">
              <a:extLst>
                <a:ext uri="{FF2B5EF4-FFF2-40B4-BE49-F238E27FC236}">
                  <a16:creationId xmlns:a16="http://schemas.microsoft.com/office/drawing/2014/main" id="{061349D3-4451-4948-80E5-53408A3C50FC}"/>
                </a:ext>
              </a:extLst>
            </xdr:cNvPr>
            <xdr:cNvSpPr txBox="1"/>
          </xdr:nvSpPr>
          <xdr:spPr>
            <a:xfrm>
              <a:off x="3495675" y="22388512"/>
              <a:ext cx="1678280"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𝑃𝐺𝐷=(𝐹𝑎𝑠𝑒 𝑟𝑒𝑎𝑙𝑖𝑧𝑎𝑑𝑎)/(𝐹𝑎𝑠𝑒 𝑝𝑟𝑜𝑝𝑢𝑒𝑠𝑡𝑎)∗100</a:t>
              </a:r>
              <a:endParaRPr lang="es-MX" sz="1000"/>
            </a:p>
          </xdr:txBody>
        </xdr:sp>
      </mc:Fallback>
    </mc:AlternateContent>
    <xdr:clientData/>
  </xdr:oneCellAnchor>
  <xdr:oneCellAnchor>
    <xdr:from>
      <xdr:col>3</xdr:col>
      <xdr:colOff>95250</xdr:colOff>
      <xdr:row>21</xdr:row>
      <xdr:rowOff>119062</xdr:rowOff>
    </xdr:from>
    <xdr:ext cx="1559722" cy="318100"/>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id="{175F59FF-4026-4B76-996A-26FE224A228F}"/>
                </a:ext>
              </a:extLst>
            </xdr:cNvPr>
            <xdr:cNvSpPr txBox="1"/>
          </xdr:nvSpPr>
          <xdr:spPr>
            <a:xfrm>
              <a:off x="3495675" y="22969537"/>
              <a:ext cx="1559722"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𝑅𝐼</m:t>
                    </m:r>
                    <m:r>
                      <a:rPr lang="es-MX" sz="1000" b="0" i="1">
                        <a:latin typeface="Cambria Math" panose="02040503050406030204" pitchFamily="18" charset="0"/>
                      </a:rPr>
                      <m:t>=</m:t>
                    </m:r>
                    <m:f>
                      <m:fPr>
                        <m:ctrlPr>
                          <a:rPr lang="es-MX" sz="1000" b="0" i="1">
                            <a:latin typeface="Cambria Math" panose="02040503050406030204" pitchFamily="18" charset="0"/>
                          </a:rPr>
                        </m:ctrlPr>
                      </m:fPr>
                      <m:num>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𝑟𝑒𝑎𝑙𝑖𝑧𝑎𝑑𝑎</m:t>
                        </m:r>
                      </m:num>
                      <m:den>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𝑝𝑟𝑜𝑝𝑢𝑒𝑠𝑡𝑎</m:t>
                        </m:r>
                      </m:den>
                    </m:f>
                    <m:r>
                      <a:rPr lang="es-MX" sz="1000" b="0" i="1">
                        <a:latin typeface="Cambria Math" panose="02040503050406030204" pitchFamily="18" charset="0"/>
                      </a:rPr>
                      <m:t>∗100</m:t>
                    </m:r>
                  </m:oMath>
                </m:oMathPara>
              </a14:m>
              <a:endParaRPr lang="es-MX" sz="1000"/>
            </a:p>
          </xdr:txBody>
        </xdr:sp>
      </mc:Choice>
      <mc:Fallback xmlns="">
        <xdr:sp macro="" textlink="">
          <xdr:nvSpPr>
            <xdr:cNvPr id="23" name="CuadroTexto 22">
              <a:extLst>
                <a:ext uri="{FF2B5EF4-FFF2-40B4-BE49-F238E27FC236}">
                  <a16:creationId xmlns:a16="http://schemas.microsoft.com/office/drawing/2014/main" id="{175F59FF-4026-4B76-996A-26FE224A228F}"/>
                </a:ext>
              </a:extLst>
            </xdr:cNvPr>
            <xdr:cNvSpPr txBox="1"/>
          </xdr:nvSpPr>
          <xdr:spPr>
            <a:xfrm>
              <a:off x="3495675" y="22969537"/>
              <a:ext cx="1559722"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𝑅𝐼=(𝐹𝑎𝑠𝑒 𝑟𝑒𝑎𝑙𝑖𝑧𝑎𝑑𝑎)/(𝐹𝑎𝑠𝑒 𝑝𝑟𝑜𝑝𝑢𝑒𝑠𝑡𝑎)∗100</a:t>
              </a:r>
              <a:endParaRPr lang="es-MX" sz="1000"/>
            </a:p>
          </xdr:txBody>
        </xdr:sp>
      </mc:Fallback>
    </mc:AlternateContent>
    <xdr:clientData/>
  </xdr:oneCellAnchor>
  <xdr:oneCellAnchor>
    <xdr:from>
      <xdr:col>3</xdr:col>
      <xdr:colOff>47625</xdr:colOff>
      <xdr:row>22</xdr:row>
      <xdr:rowOff>61912</xdr:rowOff>
    </xdr:from>
    <xdr:ext cx="1700978" cy="318100"/>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a16="http://schemas.microsoft.com/office/drawing/2014/main" id="{1D9D38B6-071D-4B72-A5D3-0B22714CA0A5}"/>
                </a:ext>
              </a:extLst>
            </xdr:cNvPr>
            <xdr:cNvSpPr txBox="1"/>
          </xdr:nvSpPr>
          <xdr:spPr>
            <a:xfrm>
              <a:off x="3448050" y="23483887"/>
              <a:ext cx="1700978"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𝐶𝐼𝐸𝑆</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𝑟𝑒𝑎𝑙𝑖𝑧𝑎𝑑𝑎</m:t>
                        </m:r>
                      </m:num>
                      <m:den>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𝑝𝑟𝑜𝑝𝑢𝑒𝑠𝑡𝑎</m:t>
                        </m:r>
                      </m:den>
                    </m:f>
                    <m:r>
                      <a:rPr lang="es-MX" sz="1000" b="0" i="1">
                        <a:latin typeface="Cambria Math" panose="02040503050406030204" pitchFamily="18" charset="0"/>
                      </a:rPr>
                      <m:t>∗100</m:t>
                    </m:r>
                  </m:oMath>
                </m:oMathPara>
              </a14:m>
              <a:endParaRPr lang="es-MX" sz="1000"/>
            </a:p>
          </xdr:txBody>
        </xdr:sp>
      </mc:Choice>
      <mc:Fallback xmlns="">
        <xdr:sp macro="" textlink="">
          <xdr:nvSpPr>
            <xdr:cNvPr id="24" name="CuadroTexto 23">
              <a:extLst>
                <a:ext uri="{FF2B5EF4-FFF2-40B4-BE49-F238E27FC236}">
                  <a16:creationId xmlns:a16="http://schemas.microsoft.com/office/drawing/2014/main" id="{1D9D38B6-071D-4B72-A5D3-0B22714CA0A5}"/>
                </a:ext>
              </a:extLst>
            </xdr:cNvPr>
            <xdr:cNvSpPr txBox="1"/>
          </xdr:nvSpPr>
          <xdr:spPr>
            <a:xfrm>
              <a:off x="3448050" y="23483887"/>
              <a:ext cx="1700978"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𝐶𝐼𝐸𝑆=</a:t>
              </a:r>
              <a:r>
                <a:rPr lang="es-MX" sz="1000" i="0">
                  <a:latin typeface="Cambria Math" panose="02040503050406030204" pitchFamily="18" charset="0"/>
                </a:rPr>
                <a:t>(</a:t>
              </a:r>
              <a:r>
                <a:rPr lang="es-MX" sz="1000" b="0" i="0">
                  <a:latin typeface="Cambria Math" panose="02040503050406030204" pitchFamily="18" charset="0"/>
                </a:rPr>
                <a:t>𝐹𝑎𝑠𝑒 𝑟𝑒𝑎𝑙𝑖𝑧𝑎𝑑𝑎)/(𝐹𝑎𝑠𝑒 𝑝𝑟𝑜𝑝𝑢𝑒𝑠𝑡𝑎)∗100</a:t>
              </a:r>
              <a:endParaRPr lang="es-MX" sz="1000"/>
            </a:p>
          </xdr:txBody>
        </xdr:sp>
      </mc:Fallback>
    </mc:AlternateContent>
    <xdr:clientData/>
  </xdr:oneCellAnchor>
  <xdr:oneCellAnchor>
    <xdr:from>
      <xdr:col>3</xdr:col>
      <xdr:colOff>114300</xdr:colOff>
      <xdr:row>2</xdr:row>
      <xdr:rowOff>374566</xdr:rowOff>
    </xdr:from>
    <xdr:ext cx="1793760" cy="156518"/>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a16="http://schemas.microsoft.com/office/drawing/2014/main" id="{1AAA15F9-8E00-43E5-9993-5F81DEE7DF44}"/>
                </a:ext>
              </a:extLst>
            </xdr:cNvPr>
            <xdr:cNvSpPr txBox="1"/>
          </xdr:nvSpPr>
          <xdr:spPr>
            <a:xfrm>
              <a:off x="3514725" y="765091"/>
              <a:ext cx="1793760"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14:m>
                <m:oMathPara xmlns:m="http://schemas.openxmlformats.org/officeDocument/2006/math">
                  <m:oMathParaPr>
                    <m:jc m:val="center"/>
                  </m:oMathParaPr>
                  <m:oMath xmlns:m="http://schemas.openxmlformats.org/officeDocument/2006/math">
                    <m:r>
                      <a:rPr lang="es-MX" sz="1000" i="1">
                        <a:latin typeface="Cambria Math" panose="02040503050406030204" pitchFamily="18" charset="0"/>
                      </a:rPr>
                      <m:t>∑ </m:t>
                    </m:r>
                    <m:r>
                      <a:rPr lang="es-MX" sz="1000" i="1">
                        <a:latin typeface="Cambria Math" panose="02040503050406030204" pitchFamily="18" charset="0"/>
                      </a:rPr>
                      <m:t>𝐸𝑚𝑝𝑟𝑒𝑠𝑎𝑠</m:t>
                    </m:r>
                    <m:r>
                      <a:rPr lang="es-MX" sz="1000" i="1">
                        <a:latin typeface="Cambria Math" panose="02040503050406030204" pitchFamily="18" charset="0"/>
                      </a:rPr>
                      <m:t> </m:t>
                    </m:r>
                    <m:r>
                      <a:rPr lang="es-MX" sz="1000" i="1">
                        <a:latin typeface="Cambria Math" panose="02040503050406030204" pitchFamily="18" charset="0"/>
                      </a:rPr>
                      <m:t>𝑐𝑜𝑛</m:t>
                    </m:r>
                    <m:r>
                      <a:rPr lang="es-MX" sz="1000" i="1">
                        <a:latin typeface="Cambria Math" panose="02040503050406030204" pitchFamily="18" charset="0"/>
                      </a:rPr>
                      <m:t> </m:t>
                    </m:r>
                    <m:r>
                      <a:rPr lang="es-MX" sz="1000" i="1">
                        <a:latin typeface="Cambria Math" panose="02040503050406030204" pitchFamily="18" charset="0"/>
                      </a:rPr>
                      <m:t>𝑆𝑀𝑆</m:t>
                    </m:r>
                    <m:r>
                      <a:rPr lang="es-MX" sz="1000" i="1">
                        <a:latin typeface="Cambria Math" panose="02040503050406030204" pitchFamily="18" charset="0"/>
                      </a:rPr>
                      <m:t> </m:t>
                    </m:r>
                    <m:r>
                      <a:rPr lang="es-MX" sz="1000" i="1">
                        <a:latin typeface="Cambria Math" panose="02040503050406030204" pitchFamily="18" charset="0"/>
                      </a:rPr>
                      <m:t>𝑒𝑛</m:t>
                    </m:r>
                    <m:r>
                      <a:rPr lang="es-MX" sz="1000" i="1">
                        <a:latin typeface="Cambria Math" panose="02040503050406030204" pitchFamily="18" charset="0"/>
                      </a:rPr>
                      <m:t> </m:t>
                    </m:r>
                    <m:r>
                      <a:rPr lang="es-MX" sz="1000" i="1">
                        <a:latin typeface="Cambria Math" panose="02040503050406030204" pitchFamily="18" charset="0"/>
                      </a:rPr>
                      <m:t>𝑓𝑎𝑠𝑒</m:t>
                    </m:r>
                    <m:r>
                      <a:rPr lang="es-MX" sz="1000" i="1">
                        <a:latin typeface="Cambria Math" panose="02040503050406030204" pitchFamily="18" charset="0"/>
                      </a:rPr>
                      <m:t> 4</m:t>
                    </m:r>
                  </m:oMath>
                </m:oMathPara>
              </a14:m>
              <a:endParaRPr lang="es-MX" sz="1000"/>
            </a:p>
          </xdr:txBody>
        </xdr:sp>
      </mc:Choice>
      <mc:Fallback xmlns="">
        <xdr:sp macro="" textlink="">
          <xdr:nvSpPr>
            <xdr:cNvPr id="25" name="CuadroTexto 24">
              <a:extLst>
                <a:ext uri="{FF2B5EF4-FFF2-40B4-BE49-F238E27FC236}">
                  <a16:creationId xmlns:a16="http://schemas.microsoft.com/office/drawing/2014/main" id="{1AAA15F9-8E00-43E5-9993-5F81DEE7DF44}"/>
                </a:ext>
              </a:extLst>
            </xdr:cNvPr>
            <xdr:cNvSpPr txBox="1"/>
          </xdr:nvSpPr>
          <xdr:spPr>
            <a:xfrm>
              <a:off x="3514725" y="765091"/>
              <a:ext cx="1793760"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r>
                <a:rPr lang="es-MX" sz="1000" i="0">
                  <a:latin typeface="Cambria Math" panose="02040503050406030204" pitchFamily="18" charset="0"/>
                </a:rPr>
                <a:t>∑ 𝐸𝑚𝑝𝑟𝑒𝑠𝑎𝑠 𝑐𝑜𝑛 𝑆𝑀𝑆 𝑒𝑛 𝑓𝑎𝑠𝑒 4</a:t>
              </a:r>
              <a:endParaRPr lang="es-MX" sz="1000"/>
            </a:p>
          </xdr:txBody>
        </xdr:sp>
      </mc:Fallback>
    </mc:AlternateContent>
    <xdr:clientData/>
  </xdr:oneCellAnchor>
  <xdr:twoCellAnchor>
    <xdr:from>
      <xdr:col>3</xdr:col>
      <xdr:colOff>266700</xdr:colOff>
      <xdr:row>8</xdr:row>
      <xdr:rowOff>504825</xdr:rowOff>
    </xdr:from>
    <xdr:to>
      <xdr:col>3</xdr:col>
      <xdr:colOff>2174052</xdr:colOff>
      <xdr:row>8</xdr:row>
      <xdr:rowOff>950497</xdr:rowOff>
    </xdr:to>
    <xdr:grpSp>
      <xdr:nvGrpSpPr>
        <xdr:cNvPr id="26" name="Grupo 25">
          <a:extLst>
            <a:ext uri="{FF2B5EF4-FFF2-40B4-BE49-F238E27FC236}">
              <a16:creationId xmlns:a16="http://schemas.microsoft.com/office/drawing/2014/main" id="{A228858D-DB27-4BD2-9E9E-F8DE271EF513}"/>
            </a:ext>
          </a:extLst>
        </xdr:cNvPr>
        <xdr:cNvGrpSpPr/>
      </xdr:nvGrpSpPr>
      <xdr:grpSpPr>
        <a:xfrm>
          <a:off x="3667125" y="10334625"/>
          <a:ext cx="1907352" cy="445672"/>
          <a:chOff x="4876800" y="7777162"/>
          <a:chExt cx="1907352" cy="445672"/>
        </a:xfrm>
      </xdr:grpSpPr>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id="{C0CCB64F-D9B9-448E-9671-6A8CC906C406}"/>
                  </a:ext>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m:rPr>
                          <m:nor/>
                        </m:rPr>
                        <a:rPr lang="es-MX" sz="900">
                          <a:solidFill>
                            <a:schemeClr val="tx1"/>
                          </a:solidFill>
                          <a:effectLst/>
                          <a:latin typeface="+mn-lt"/>
                          <a:ea typeface="+mn-ea"/>
                          <a:cs typeface="+mn-cs"/>
                        </a:rPr>
                        <m:t> </m:t>
                      </m:r>
                      <m:r>
                        <m:rPr>
                          <m:nor/>
                        </m:rPr>
                        <a:rPr lang="es-MX" sz="900">
                          <a:solidFill>
                            <a:schemeClr val="tx1"/>
                          </a:solidFill>
                          <a:effectLst/>
                          <a:latin typeface="+mn-lt"/>
                          <a:ea typeface="+mn-ea"/>
                          <a:cs typeface="+mn-cs"/>
                        </a:rPr>
                        <m:t>Combustible</m:t>
                      </m:r>
                      <m:r>
                        <m:rPr>
                          <m:nor/>
                        </m:rPr>
                        <a:rPr lang="es-MX" sz="900">
                          <a:solidFill>
                            <a:schemeClr val="tx1"/>
                          </a:solidFill>
                          <a:effectLst/>
                          <a:latin typeface="+mn-lt"/>
                          <a:ea typeface="+mn-ea"/>
                          <a:cs typeface="+mn-cs"/>
                        </a:rPr>
                        <m:t>)</m:t>
                      </m:r>
                    </m:oMath>
                  </m:oMathPara>
                </a14:m>
                <a:endParaRPr lang="es-MX" sz="900"/>
              </a:p>
            </xdr:txBody>
          </xdr:sp>
        </mc:Choice>
        <mc:Fallback xmlns="">
          <xdr:sp macro="" textlink="">
            <xdr:nvSpPr>
              <xdr:cNvPr id="27" name="CuadroTexto 26">
                <a:extLst>
                  <a:ext uri="{FF2B5EF4-FFF2-40B4-BE49-F238E27FC236}">
                    <a16:creationId xmlns:a16="http://schemas.microsoft.com/office/drawing/2014/main" id="{C0CCB64F-D9B9-448E-9671-6A8CC906C406}"/>
                  </a:ext>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a:t>
                </a:r>
                <a:r>
                  <a:rPr lang="es-MX" sz="900" i="0">
                    <a:solidFill>
                      <a:schemeClr val="tx1"/>
                    </a:solidFill>
                    <a:effectLst/>
                    <a:latin typeface="Cambria Math" panose="02040503050406030204" pitchFamily="18" charset="0"/>
                    <a:ea typeface="+mn-ea"/>
                    <a:cs typeface="+mn-cs"/>
                  </a:rPr>
                  <a:t> Combustible)</a:t>
                </a:r>
                <a:r>
                  <a:rPr lang="es-CO" sz="900" i="0">
                    <a:solidFill>
                      <a:schemeClr val="tx1"/>
                    </a:solidFill>
                    <a:effectLst/>
                    <a:latin typeface="+mn-lt"/>
                    <a:ea typeface="+mn-ea"/>
                    <a:cs typeface="+mn-cs"/>
                  </a:rPr>
                  <a:t>"</a:t>
                </a:r>
                <a:endParaRPr lang="es-MX" sz="900"/>
              </a:p>
            </xdr:txBody>
          </xdr:sp>
        </mc:Fallback>
      </mc:AlternateContent>
      <mc:AlternateContent xmlns:mc="http://schemas.openxmlformats.org/markup-compatibility/2006" xmlns:a14="http://schemas.microsoft.com/office/drawing/2010/main">
        <mc:Choice Requires="a14">
          <xdr:sp macro="" textlink="">
            <xdr:nvSpPr>
              <xdr:cNvPr id="28" name="CuadroTexto 27">
                <a:extLst>
                  <a:ext uri="{FF2B5EF4-FFF2-40B4-BE49-F238E27FC236}">
                    <a16:creationId xmlns:a16="http://schemas.microsoft.com/office/drawing/2014/main" id="{B7B729E6-A7ED-4BCB-B2F4-65B436787AC3}"/>
                  </a:ext>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𝐸𝐸𝑇</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𝐴𝐸𝐸𝑇</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28" name="CuadroTexto 27">
                <a:extLst>
                  <a:ext uri="{FF2B5EF4-FFF2-40B4-BE49-F238E27FC236}">
                    <a16:creationId xmlns:a16="http://schemas.microsoft.com/office/drawing/2014/main" id="{B7B729E6-A7ED-4BCB-B2F4-65B436787AC3}"/>
                  </a:ext>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(𝐸𝐸𝑇 −𝐴𝐸𝐸𝑇)</a:t>
                </a:r>
                <a:endParaRPr lang="es-MX" sz="900"/>
              </a:p>
            </xdr:txBody>
          </xdr:sp>
        </mc:Fallback>
      </mc:AlternateContent>
      <mc:AlternateContent xmlns:mc="http://schemas.openxmlformats.org/markup-compatibility/2006" xmlns:a14="http://schemas.microsoft.com/office/drawing/2010/main">
        <mc:Choice Requires="a14">
          <xdr:sp macro="" textlink="">
            <xdr:nvSpPr>
              <xdr:cNvPr id="29" name="CuadroTexto 28">
                <a:extLst>
                  <a:ext uri="{FF2B5EF4-FFF2-40B4-BE49-F238E27FC236}">
                    <a16:creationId xmlns:a16="http://schemas.microsoft.com/office/drawing/2014/main" id="{7FE888E3-6D61-4D6E-BB34-998016246C60}"/>
                  </a:ext>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 </m:t>
                          </m:r>
                          <m:r>
                            <a:rPr lang="es-MX" sz="900" b="0" i="1">
                              <a:latin typeface="Cambria Math" panose="02040503050406030204" pitchFamily="18" charset="0"/>
                            </a:rPr>
                            <m:t>𝐶𝑂</m:t>
                          </m:r>
                          <m:r>
                            <a:rPr lang="es-MX" sz="900" b="0" i="1">
                              <a:latin typeface="Cambria Math" panose="02040503050406030204" pitchFamily="18" charset="0"/>
                            </a:rPr>
                            <m:t>2</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𝑡𝑒𝑜𝑟𝑖𝑐𝑜</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𝑟𝑒𝑎𝑙</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29" name="CuadroTexto 28">
                <a:extLst>
                  <a:ext uri="{FF2B5EF4-FFF2-40B4-BE49-F238E27FC236}">
                    <a16:creationId xmlns:a16="http://schemas.microsoft.com/office/drawing/2014/main" id="{7FE888E3-6D61-4D6E-BB34-998016246C60}"/>
                  </a:ext>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 𝐶𝑂2)=</a:t>
                </a:r>
                <a:r>
                  <a:rPr lang="es-MX" sz="900" b="0" i="0">
                    <a:solidFill>
                      <a:schemeClr val="tx1"/>
                    </a:solidFill>
                    <a:effectLst/>
                    <a:latin typeface="Cambria Math" panose="02040503050406030204" pitchFamily="18" charset="0"/>
                    <a:ea typeface="+mn-ea"/>
                    <a:cs typeface="+mn-cs"/>
                  </a:rPr>
                  <a:t>(𝐶𝑂2 𝑡𝑒𝑜𝑟𝑖𝑐𝑜 −𝐶𝑂2 𝑟𝑒𝑎𝑙)</a:t>
                </a:r>
                <a:endParaRPr lang="es-MX" sz="900"/>
              </a:p>
            </xdr:txBody>
          </xdr:sp>
        </mc:Fallback>
      </mc:AlternateContent>
    </xdr:grpSp>
    <xdr:clientData/>
  </xdr:twoCellAnchor>
  <xdr:oneCellAnchor>
    <xdr:from>
      <xdr:col>3</xdr:col>
      <xdr:colOff>133350</xdr:colOff>
      <xdr:row>4</xdr:row>
      <xdr:rowOff>547687</xdr:rowOff>
    </xdr:from>
    <xdr:ext cx="2556341" cy="240387"/>
    <mc:AlternateContent xmlns:mc="http://schemas.openxmlformats.org/markup-compatibility/2006" xmlns:a14="http://schemas.microsoft.com/office/drawing/2010/main">
      <mc:Choice Requires="a14">
        <xdr:sp macro="" textlink="">
          <xdr:nvSpPr>
            <xdr:cNvPr id="30" name="CuadroTexto 29">
              <a:extLst>
                <a:ext uri="{FF2B5EF4-FFF2-40B4-BE49-F238E27FC236}">
                  <a16:creationId xmlns:a16="http://schemas.microsoft.com/office/drawing/2014/main" id="{A46BB584-4C2C-47B4-A418-1BD2D3918046}"/>
                </a:ext>
              </a:extLst>
            </xdr:cNvPr>
            <xdr:cNvSpPr txBox="1"/>
          </xdr:nvSpPr>
          <xdr:spPr>
            <a:xfrm>
              <a:off x="3533775" y="1938337"/>
              <a:ext cx="2556341" cy="240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MX" sz="1100" b="0" i="1">
                      <a:latin typeface="Cambria Math" panose="02040503050406030204" pitchFamily="18" charset="0"/>
                    </a:rPr>
                    <m:t>𝑅𝑒𝑑𝑢𝑐</m:t>
                  </m:r>
                  <m:r>
                    <a:rPr lang="es-MX" sz="1100" b="0" i="1">
                      <a:latin typeface="Cambria Math" panose="02040503050406030204" pitchFamily="18" charset="0"/>
                    </a:rPr>
                    <m:t> </m:t>
                  </m:r>
                  <m:r>
                    <a:rPr lang="es-MX" sz="1100" b="0" i="1">
                      <a:latin typeface="Cambria Math" panose="02040503050406030204" pitchFamily="18" charset="0"/>
                    </a:rPr>
                    <m:t>𝑇</m:t>
                  </m:r>
                  <m:r>
                    <a:rPr lang="es-MX" sz="1100" b="0" i="1">
                      <a:latin typeface="Cambria Math" panose="02040503050406030204" pitchFamily="18" charset="0"/>
                    </a:rPr>
                    <m:t>.=</m:t>
                  </m:r>
                  <m:r>
                    <a:rPr lang="es-MX" sz="1100" b="0" i="1">
                      <a:latin typeface="Cambria Math" panose="02040503050406030204" pitchFamily="18" charset="0"/>
                    </a:rPr>
                    <m:t>𝑃𝑟𝑜𝑚𝑒𝑑𝑖𝑜</m:t>
                  </m:r>
                  <m:r>
                    <a:rPr lang="es-MX" sz="1100" b="0" i="1">
                      <a:latin typeface="Cambria Math" panose="02040503050406030204" pitchFamily="18" charset="0"/>
                    </a:rPr>
                    <m:t>((</m:t>
                  </m:r>
                  <m:f>
                    <m:fPr>
                      <m:ctrlPr>
                        <a:rPr lang="es-MX" sz="1100" i="1">
                          <a:latin typeface="Cambria Math" panose="02040503050406030204" pitchFamily="18" charset="0"/>
                        </a:rPr>
                      </m:ctrlPr>
                    </m:fPr>
                    <m:num>
                      <m:r>
                        <a:rPr lang="es-MX" sz="1100" b="0" i="1">
                          <a:latin typeface="Cambria Math" panose="02040503050406030204" pitchFamily="18" charset="0"/>
                        </a:rPr>
                        <m:t>𝐴𝐿𝐷𝑇</m:t>
                      </m:r>
                      <m:r>
                        <a:rPr lang="es-MX" sz="1100" b="0" i="1">
                          <a:latin typeface="Cambria Math" panose="02040503050406030204" pitchFamily="18" charset="0"/>
                        </a:rPr>
                        <m:t>−</m:t>
                      </m:r>
                      <m:r>
                        <a:rPr lang="es-MX" sz="1100" b="0" i="1">
                          <a:latin typeface="Cambria Math" panose="02040503050406030204" pitchFamily="18" charset="0"/>
                        </a:rPr>
                        <m:t>𝐴𝑇𝑂𝑇</m:t>
                      </m:r>
                    </m:num>
                    <m:den>
                      <m:r>
                        <a:rPr lang="es-MX" sz="1100" b="0" i="1">
                          <a:latin typeface="Cambria Math" panose="02040503050406030204" pitchFamily="18" charset="0"/>
                        </a:rPr>
                        <m:t>𝐸𝐸𝑇</m:t>
                      </m:r>
                    </m:den>
                  </m:f>
                  <m:r>
                    <a:rPr lang="es-MX" sz="1100" b="0" i="1">
                      <a:latin typeface="Cambria Math" panose="02040503050406030204" pitchFamily="18" charset="0"/>
                    </a:rPr>
                    <m:t>)</m:t>
                  </m:r>
                </m:oMath>
              </a14:m>
              <a:r>
                <a:rPr lang="es-MX" sz="1100"/>
                <a:t>-1)*100</a:t>
              </a:r>
            </a:p>
          </xdr:txBody>
        </xdr:sp>
      </mc:Choice>
      <mc:Fallback xmlns="">
        <xdr:sp macro="" textlink="">
          <xdr:nvSpPr>
            <xdr:cNvPr id="30" name="CuadroTexto 29">
              <a:extLst>
                <a:ext uri="{FF2B5EF4-FFF2-40B4-BE49-F238E27FC236}">
                  <a16:creationId xmlns:a16="http://schemas.microsoft.com/office/drawing/2014/main" id="{A46BB584-4C2C-47B4-A418-1BD2D3918046}"/>
                </a:ext>
              </a:extLst>
            </xdr:cNvPr>
            <xdr:cNvSpPr txBox="1"/>
          </xdr:nvSpPr>
          <xdr:spPr>
            <a:xfrm>
              <a:off x="3533775" y="1938337"/>
              <a:ext cx="2556341" cy="240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𝑅𝑒𝑑𝑢𝑐 𝑇.=𝑃𝑟𝑜𝑚𝑒𝑑𝑖𝑜((</a:t>
              </a:r>
              <a:r>
                <a:rPr lang="es-MX" sz="1100" i="0">
                  <a:latin typeface="Cambria Math" panose="02040503050406030204" pitchFamily="18" charset="0"/>
                </a:rPr>
                <a:t>(</a:t>
              </a:r>
              <a:r>
                <a:rPr lang="es-MX" sz="1100" b="0" i="0">
                  <a:latin typeface="Cambria Math" panose="02040503050406030204" pitchFamily="18" charset="0"/>
                </a:rPr>
                <a:t>𝐴𝐿𝐷𝑇−𝐴𝑇𝑂𝑇)/𝐸𝐸𝑇)</a:t>
              </a:r>
              <a:r>
                <a:rPr lang="es-MX" sz="1100"/>
                <a:t>-1)*100</a:t>
              </a:r>
            </a:p>
          </xdr:txBody>
        </xdr:sp>
      </mc:Fallback>
    </mc:AlternateContent>
    <xdr:clientData/>
  </xdr:oneCellAnchor>
  <xdr:oneCellAnchor>
    <xdr:from>
      <xdr:col>3</xdr:col>
      <xdr:colOff>57150</xdr:colOff>
      <xdr:row>5</xdr:row>
      <xdr:rowOff>595312</xdr:rowOff>
    </xdr:from>
    <xdr:ext cx="2736903" cy="319190"/>
    <mc:AlternateContent xmlns:mc="http://schemas.openxmlformats.org/markup-compatibility/2006" xmlns:a14="http://schemas.microsoft.com/office/drawing/2010/main">
      <mc:Choice Requires="a14">
        <xdr:sp macro="" textlink="">
          <xdr:nvSpPr>
            <xdr:cNvPr id="31" name="CuadroTexto 30">
              <a:extLst>
                <a:ext uri="{FF2B5EF4-FFF2-40B4-BE49-F238E27FC236}">
                  <a16:creationId xmlns:a16="http://schemas.microsoft.com/office/drawing/2014/main" id="{1EE17E3D-1D72-42A8-BBAB-CC79267BD2F3}"/>
                </a:ext>
              </a:extLst>
            </xdr:cNvPr>
            <xdr:cNvSpPr txBox="1"/>
          </xdr:nvSpPr>
          <xdr:spPr>
            <a:xfrm>
              <a:off x="3457575" y="5995987"/>
              <a:ext cx="2736903"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s-MX" sz="1000" b="0" i="0">
                        <a:latin typeface="Cambria Math" panose="02040503050406030204" pitchFamily="18" charset="0"/>
                      </a:rPr>
                      <m:t>CP</m:t>
                    </m:r>
                    <m:r>
                      <a:rPr lang="es-MX" sz="1000" b="0" i="1">
                        <a:latin typeface="Cambria Math" panose="02040503050406030204" pitchFamily="18" charset="0"/>
                      </a:rPr>
                      <m:t>𝑁𝐴</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𝑐𝑢𝑚𝑝𝑙𝑖𝑑𝑎𝑠</m:t>
                        </m:r>
                      </m:num>
                      <m:den>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𝑝𝑟𝑜𝑔𝑟𝑎𝑚𝑎𝑑𝑎𝑠</m:t>
                        </m:r>
                        <m:r>
                          <a:rPr lang="es-MX" sz="1000" b="0" i="1">
                            <a:latin typeface="Cambria Math" panose="02040503050406030204" pitchFamily="18" charset="0"/>
                          </a:rPr>
                          <m:t> </m:t>
                        </m:r>
                        <m:r>
                          <a:rPr lang="es-MX" sz="1000" b="0" i="1">
                            <a:latin typeface="Cambria Math" panose="02040503050406030204" pitchFamily="18" charset="0"/>
                          </a:rPr>
                          <m:t>𝑥</m:t>
                        </m:r>
                        <m:r>
                          <a:rPr lang="es-MX" sz="1000" b="0" i="1">
                            <a:latin typeface="Cambria Math" panose="02040503050406030204" pitchFamily="18" charset="0"/>
                          </a:rPr>
                          <m:t> </m:t>
                        </m:r>
                        <m:r>
                          <a:rPr lang="es-MX" sz="1000" b="0" i="1">
                            <a:latin typeface="Cambria Math" panose="02040503050406030204" pitchFamily="18" charset="0"/>
                          </a:rPr>
                          <m:t>𝑎</m:t>
                        </m:r>
                        <m:r>
                          <a:rPr lang="es-MX" sz="1000" b="0" i="1">
                            <a:latin typeface="Cambria Math" panose="02040503050406030204" pitchFamily="18" charset="0"/>
                          </a:rPr>
                          <m:t>ñ</m:t>
                        </m:r>
                        <m:r>
                          <a:rPr lang="es-MX" sz="1000" b="0" i="1">
                            <a:latin typeface="Cambria Math" panose="02040503050406030204" pitchFamily="18" charset="0"/>
                          </a:rPr>
                          <m:t>𝑜</m:t>
                        </m:r>
                      </m:den>
                    </m:f>
                    <m:r>
                      <a:rPr lang="es-MX" sz="1000" b="0" i="1">
                        <a:latin typeface="Cambria Math" panose="02040503050406030204" pitchFamily="18" charset="0"/>
                      </a:rPr>
                      <m:t> </m:t>
                    </m:r>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31" name="CuadroTexto 30">
              <a:extLst>
                <a:ext uri="{FF2B5EF4-FFF2-40B4-BE49-F238E27FC236}">
                  <a16:creationId xmlns:a16="http://schemas.microsoft.com/office/drawing/2014/main" id="{1EE17E3D-1D72-42A8-BBAB-CC79267BD2F3}"/>
                </a:ext>
              </a:extLst>
            </xdr:cNvPr>
            <xdr:cNvSpPr txBox="1"/>
          </xdr:nvSpPr>
          <xdr:spPr>
            <a:xfrm>
              <a:off x="3457575" y="5995987"/>
              <a:ext cx="2736903"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CP𝑁𝐴=</a:t>
              </a:r>
              <a:r>
                <a:rPr lang="es-MX" sz="1000" i="0">
                  <a:latin typeface="Cambria Math" panose="02040503050406030204" pitchFamily="18" charset="0"/>
                </a:rPr>
                <a:t>(</a:t>
              </a:r>
              <a:r>
                <a:rPr lang="es-MX" sz="1000" b="0" i="0">
                  <a:latin typeface="Cambria Math" panose="02040503050406030204" pitchFamily="18" charset="0"/>
                </a:rPr>
                <a:t>𝐴𝑐𝑡𝑖𝑣𝑖𝑑𝑎𝑑𝑒𝑠 𝑐𝑢𝑚𝑝𝑙𝑖𝑑𝑎𝑠)/(𝐴𝑐𝑡𝑖𝑣𝑖𝑑𝑎𝑑𝑒𝑠 𝑝𝑟𝑜𝑔𝑟𝑎𝑚𝑎𝑑𝑎𝑠 𝑥 𝑎ñ𝑜)  𝑥 100</a:t>
              </a:r>
              <a:endParaRPr lang="es-MX" sz="1000"/>
            </a:p>
          </xdr:txBody>
        </xdr:sp>
      </mc:Fallback>
    </mc:AlternateContent>
    <xdr:clientData/>
  </xdr:oneCellAnchor>
  <xdr:oneCellAnchor>
    <xdr:from>
      <xdr:col>3</xdr:col>
      <xdr:colOff>28575</xdr:colOff>
      <xdr:row>6</xdr:row>
      <xdr:rowOff>300037</xdr:rowOff>
    </xdr:from>
    <xdr:ext cx="3014864" cy="320472"/>
    <mc:AlternateContent xmlns:mc="http://schemas.openxmlformats.org/markup-compatibility/2006" xmlns:a14="http://schemas.microsoft.com/office/drawing/2010/main">
      <mc:Choice Requires="a14">
        <xdr:sp macro="" textlink="">
          <xdr:nvSpPr>
            <xdr:cNvPr id="32" name="CuadroTexto 31">
              <a:extLst>
                <a:ext uri="{FF2B5EF4-FFF2-40B4-BE49-F238E27FC236}">
                  <a16:creationId xmlns:a16="http://schemas.microsoft.com/office/drawing/2014/main" id="{8E620AA3-C3BE-4FEF-82E8-D373652578E0}"/>
                </a:ext>
              </a:extLst>
            </xdr:cNvPr>
            <xdr:cNvSpPr txBox="1"/>
          </xdr:nvSpPr>
          <xdr:spPr>
            <a:xfrm>
              <a:off x="3429000" y="6567487"/>
              <a:ext cx="3014864" cy="320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𝐼𝑅</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𝐼𝑛𝑡</m:t>
                        </m:r>
                        <m:r>
                          <a:rPr lang="es-MX" sz="1000" b="0" i="1">
                            <a:latin typeface="Cambria Math" panose="02040503050406030204" pitchFamily="18" charset="0"/>
                          </a:rPr>
                          <m:t>. </m:t>
                        </m:r>
                        <m:r>
                          <a:rPr lang="es-MX" sz="1000" b="0" i="1">
                            <a:latin typeface="Cambria Math" panose="02040503050406030204" pitchFamily="18" charset="0"/>
                          </a:rPr>
                          <m:t>𝑖𝑙</m:t>
                        </m:r>
                        <m:r>
                          <a:rPr lang="es-MX" sz="1000" b="0" i="1">
                            <a:latin typeface="Cambria Math" panose="02040503050406030204" pitchFamily="18" charset="0"/>
                          </a:rPr>
                          <m:t>í</m:t>
                        </m:r>
                        <m:r>
                          <a:rPr lang="es-MX" sz="1000" b="0" i="1">
                            <a:latin typeface="Cambria Math" panose="02040503050406030204" pitchFamily="18" charset="0"/>
                          </a:rPr>
                          <m:t>𝑐𝑖𝑡𝑎</m:t>
                        </m:r>
                        <m:r>
                          <a:rPr lang="es-MX" sz="1000" b="0" i="1">
                            <a:latin typeface="Cambria Math" panose="02040503050406030204" pitchFamily="18" charset="0"/>
                          </a:rPr>
                          <m:t> </m:t>
                        </m:r>
                        <m:r>
                          <a:rPr lang="es-MX" sz="1000" b="0" i="1">
                            <a:latin typeface="Cambria Math" panose="02040503050406030204" pitchFamily="18" charset="0"/>
                          </a:rPr>
                          <m:t>𝑎</m:t>
                        </m:r>
                        <m:r>
                          <a:rPr lang="es-MX" sz="1000" b="0" i="1">
                            <a:latin typeface="Cambria Math" panose="02040503050406030204" pitchFamily="18" charset="0"/>
                          </a:rPr>
                          <m:t>ñ</m:t>
                        </m:r>
                        <m:r>
                          <a:rPr lang="es-MX" sz="1000" b="0" i="1">
                            <a:latin typeface="Cambria Math" panose="02040503050406030204" pitchFamily="18" charset="0"/>
                          </a:rPr>
                          <m:t>𝑜</m:t>
                        </m:r>
                        <m:r>
                          <a:rPr lang="es-MX" sz="1000" b="0" i="1">
                            <a:latin typeface="Cambria Math" panose="02040503050406030204" pitchFamily="18" charset="0"/>
                          </a:rPr>
                          <m:t> </m:t>
                        </m:r>
                        <m:d>
                          <m:dPr>
                            <m:ctrlPr>
                              <a:rPr lang="es-MX" sz="1000" b="0" i="1">
                                <a:latin typeface="Cambria Math" panose="02040503050406030204" pitchFamily="18" charset="0"/>
                              </a:rPr>
                            </m:ctrlPr>
                          </m:dPr>
                          <m:e>
                            <m:r>
                              <a:rPr lang="es-MX" sz="1000" b="0" i="1">
                                <a:latin typeface="Cambria Math" panose="02040503050406030204" pitchFamily="18" charset="0"/>
                              </a:rPr>
                              <m:t>𝑖</m:t>
                            </m:r>
                            <m:r>
                              <a:rPr lang="es-MX" sz="1000" b="0" i="1">
                                <a:latin typeface="Cambria Math" panose="02040503050406030204" pitchFamily="18" charset="0"/>
                              </a:rPr>
                              <m:t>−1</m:t>
                            </m:r>
                          </m:e>
                        </m:d>
                        <m:r>
                          <a:rPr lang="es-MX" sz="1000" b="0" i="1">
                            <a:latin typeface="Cambria Math" panose="02040503050406030204" pitchFamily="18" charset="0"/>
                          </a:rPr>
                          <m:t>−</m:t>
                        </m:r>
                        <m:r>
                          <a:rPr lang="es-MX" sz="1000" b="0" i="1">
                            <a:solidFill>
                              <a:schemeClr val="tx1"/>
                            </a:solidFill>
                            <a:effectLst/>
                            <a:latin typeface="Cambria Math" panose="02040503050406030204" pitchFamily="18" charset="0"/>
                            <a:ea typeface="+mn-ea"/>
                            <a:cs typeface="+mn-cs"/>
                          </a:rPr>
                          <m:t>𝐼𝑛𝑡</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𝑖𝑙</m:t>
                        </m:r>
                        <m:r>
                          <a:rPr lang="es-MX" sz="1000" b="0" i="1">
                            <a:solidFill>
                              <a:schemeClr val="tx1"/>
                            </a:solidFill>
                            <a:effectLst/>
                            <a:latin typeface="Cambria Math" panose="02040503050406030204" pitchFamily="18" charset="0"/>
                            <a:ea typeface="+mn-ea"/>
                            <a:cs typeface="+mn-cs"/>
                          </a:rPr>
                          <m:t>í</m:t>
                        </m:r>
                        <m:r>
                          <a:rPr lang="es-MX" sz="1000" b="0" i="1">
                            <a:solidFill>
                              <a:schemeClr val="tx1"/>
                            </a:solidFill>
                            <a:effectLst/>
                            <a:latin typeface="Cambria Math" panose="02040503050406030204" pitchFamily="18" charset="0"/>
                            <a:ea typeface="+mn-ea"/>
                            <a:cs typeface="+mn-cs"/>
                          </a:rPr>
                          <m:t>𝑐𝑖𝑡𝑎</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𝑎</m:t>
                        </m:r>
                        <m:r>
                          <a:rPr lang="es-MX" sz="1000" b="0" i="1">
                            <a:solidFill>
                              <a:schemeClr val="tx1"/>
                            </a:solidFill>
                            <a:effectLst/>
                            <a:latin typeface="Cambria Math" panose="02040503050406030204" pitchFamily="18" charset="0"/>
                            <a:ea typeface="+mn-ea"/>
                            <a:cs typeface="+mn-cs"/>
                          </a:rPr>
                          <m:t>ñ</m:t>
                        </m:r>
                        <m:r>
                          <a:rPr lang="es-MX" sz="1000" b="0" i="1">
                            <a:solidFill>
                              <a:schemeClr val="tx1"/>
                            </a:solidFill>
                            <a:effectLst/>
                            <a:latin typeface="Cambria Math" panose="02040503050406030204" pitchFamily="18" charset="0"/>
                            <a:ea typeface="+mn-ea"/>
                            <a:cs typeface="+mn-cs"/>
                          </a:rPr>
                          <m:t>𝑜</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m:t>
                        </m:r>
                        <m:r>
                          <a:rPr lang="es-MX" sz="1000" b="0" i="1">
                            <a:solidFill>
                              <a:schemeClr val="tx1"/>
                            </a:solidFill>
                            <a:effectLst/>
                            <a:latin typeface="Cambria Math" panose="02040503050406030204" pitchFamily="18" charset="0"/>
                            <a:ea typeface="+mn-ea"/>
                            <a:cs typeface="+mn-cs"/>
                          </a:rPr>
                          <m:t>)</m:t>
                        </m:r>
                      </m:num>
                      <m:den>
                        <m:r>
                          <a:rPr lang="es-MX" sz="1000" b="0" i="1">
                            <a:solidFill>
                              <a:schemeClr val="tx1"/>
                            </a:solidFill>
                            <a:effectLst/>
                            <a:latin typeface="Cambria Math" panose="02040503050406030204" pitchFamily="18" charset="0"/>
                            <a:ea typeface="+mn-ea"/>
                            <a:cs typeface="+mn-cs"/>
                          </a:rPr>
                          <m:t>𝐼𝑛𝑡</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𝑖𝑙</m:t>
                        </m:r>
                        <m:r>
                          <a:rPr lang="es-MX" sz="1000" b="0" i="1">
                            <a:solidFill>
                              <a:schemeClr val="tx1"/>
                            </a:solidFill>
                            <a:effectLst/>
                            <a:latin typeface="Cambria Math" panose="02040503050406030204" pitchFamily="18" charset="0"/>
                            <a:ea typeface="+mn-ea"/>
                            <a:cs typeface="+mn-cs"/>
                          </a:rPr>
                          <m:t>í</m:t>
                        </m:r>
                        <m:r>
                          <a:rPr lang="es-MX" sz="1000" b="0" i="1">
                            <a:solidFill>
                              <a:schemeClr val="tx1"/>
                            </a:solidFill>
                            <a:effectLst/>
                            <a:latin typeface="Cambria Math" panose="02040503050406030204" pitchFamily="18" charset="0"/>
                            <a:ea typeface="+mn-ea"/>
                            <a:cs typeface="+mn-cs"/>
                          </a:rPr>
                          <m:t>𝑐𝑖𝑡𝑎</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𝑎</m:t>
                        </m:r>
                        <m:r>
                          <a:rPr lang="es-MX" sz="1000" b="0" i="1">
                            <a:solidFill>
                              <a:schemeClr val="tx1"/>
                            </a:solidFill>
                            <a:effectLst/>
                            <a:latin typeface="Cambria Math" panose="02040503050406030204" pitchFamily="18" charset="0"/>
                            <a:ea typeface="+mn-ea"/>
                            <a:cs typeface="+mn-cs"/>
                          </a:rPr>
                          <m:t>ñ</m:t>
                        </m:r>
                        <m:r>
                          <a:rPr lang="es-MX" sz="1000" b="0" i="1">
                            <a:solidFill>
                              <a:schemeClr val="tx1"/>
                            </a:solidFill>
                            <a:effectLst/>
                            <a:latin typeface="Cambria Math" panose="02040503050406030204" pitchFamily="18" charset="0"/>
                            <a:ea typeface="+mn-ea"/>
                            <a:cs typeface="+mn-cs"/>
                          </a:rPr>
                          <m:t>𝑜</m:t>
                        </m:r>
                        <m:r>
                          <a:rPr lang="es-MX" sz="1000" b="0" i="1">
                            <a:solidFill>
                              <a:schemeClr val="tx1"/>
                            </a:solidFill>
                            <a:effectLst/>
                            <a:latin typeface="Cambria Math" panose="02040503050406030204" pitchFamily="18" charset="0"/>
                            <a:ea typeface="+mn-ea"/>
                            <a:cs typeface="+mn-cs"/>
                          </a:rPr>
                          <m:t> </m:t>
                        </m:r>
                        <m:d>
                          <m:dPr>
                            <m:ctrlPr>
                              <a:rPr lang="es-MX" sz="1000" b="0" i="1">
                                <a:solidFill>
                                  <a:schemeClr val="tx1"/>
                                </a:solidFill>
                                <a:effectLst/>
                                <a:latin typeface="Cambria Math" panose="02040503050406030204" pitchFamily="18" charset="0"/>
                                <a:ea typeface="+mn-ea"/>
                                <a:cs typeface="+mn-cs"/>
                              </a:rPr>
                            </m:ctrlPr>
                          </m:dPr>
                          <m:e>
                            <m:r>
                              <a:rPr lang="es-MX" sz="1000" b="0" i="1">
                                <a:solidFill>
                                  <a:schemeClr val="tx1"/>
                                </a:solidFill>
                                <a:effectLst/>
                                <a:latin typeface="Cambria Math" panose="02040503050406030204" pitchFamily="18" charset="0"/>
                                <a:ea typeface="+mn-ea"/>
                                <a:cs typeface="+mn-cs"/>
                              </a:rPr>
                              <m:t>𝑖</m:t>
                            </m:r>
                            <m:r>
                              <a:rPr lang="es-MX" sz="1000" b="0" i="1">
                                <a:solidFill>
                                  <a:schemeClr val="tx1"/>
                                </a:solidFill>
                                <a:effectLst/>
                                <a:latin typeface="Cambria Math" panose="02040503050406030204" pitchFamily="18" charset="0"/>
                                <a:ea typeface="+mn-ea"/>
                                <a:cs typeface="+mn-cs"/>
                              </a:rPr>
                              <m:t>−1</m:t>
                            </m:r>
                          </m:e>
                        </m:d>
                      </m:den>
                    </m:f>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32" name="CuadroTexto 31">
              <a:extLst>
                <a:ext uri="{FF2B5EF4-FFF2-40B4-BE49-F238E27FC236}">
                  <a16:creationId xmlns:a16="http://schemas.microsoft.com/office/drawing/2014/main" id="{8E620AA3-C3BE-4FEF-82E8-D373652578E0}"/>
                </a:ext>
              </a:extLst>
            </xdr:cNvPr>
            <xdr:cNvSpPr txBox="1"/>
          </xdr:nvSpPr>
          <xdr:spPr>
            <a:xfrm>
              <a:off x="3429000" y="6567487"/>
              <a:ext cx="3014864" cy="320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𝐼𝑅=</a:t>
              </a:r>
              <a:r>
                <a:rPr lang="es-MX" sz="1000" i="0">
                  <a:latin typeface="Cambria Math" panose="02040503050406030204" pitchFamily="18" charset="0"/>
                </a:rPr>
                <a:t>(</a:t>
              </a:r>
              <a:r>
                <a:rPr lang="es-MX" sz="1000" b="0" i="0">
                  <a:latin typeface="Cambria Math" panose="02040503050406030204" pitchFamily="18" charset="0"/>
                </a:rPr>
                <a:t>𝐼𝑛𝑡. 𝑖𝑙í𝑐𝑖𝑡𝑎 𝑎ñ𝑜 (𝑖−1)−</a:t>
              </a:r>
              <a:r>
                <a:rPr lang="es-MX" sz="1000" b="0" i="0">
                  <a:solidFill>
                    <a:schemeClr val="tx1"/>
                  </a:solidFill>
                  <a:effectLst/>
                  <a:latin typeface="Cambria Math" panose="02040503050406030204" pitchFamily="18" charset="0"/>
                  <a:ea typeface="+mn-ea"/>
                  <a:cs typeface="+mn-cs"/>
                </a:rPr>
                <a:t>𝐼𝑛𝑡. 𝑖𝑙í𝑐𝑖𝑡𝑎 𝑎ñ𝑜 (𝑖))/(𝐼𝑛𝑡. 𝑖𝑙í𝑐𝑖𝑡𝑎 𝑎ñ𝑜 (𝑖−1) ) </a:t>
              </a:r>
              <a:r>
                <a:rPr lang="es-MX" sz="1000" b="0" i="0">
                  <a:latin typeface="Cambria Math" panose="02040503050406030204" pitchFamily="18" charset="0"/>
                </a:rPr>
                <a:t>𝑥 100</a:t>
              </a:r>
              <a:endParaRPr lang="es-MX" sz="1000"/>
            </a:p>
          </xdr:txBody>
        </xdr:sp>
      </mc:Fallback>
    </mc:AlternateContent>
    <xdr:clientData/>
  </xdr:oneCellAnchor>
  <xdr:oneCellAnchor>
    <xdr:from>
      <xdr:col>3</xdr:col>
      <xdr:colOff>57150</xdr:colOff>
      <xdr:row>7</xdr:row>
      <xdr:rowOff>681037</xdr:rowOff>
    </xdr:from>
    <xdr:ext cx="3212995" cy="264816"/>
    <mc:AlternateContent xmlns:mc="http://schemas.openxmlformats.org/markup-compatibility/2006" xmlns:a14="http://schemas.microsoft.com/office/drawing/2010/main">
      <mc:Choice Requires="a14">
        <xdr:sp macro="" textlink="">
          <xdr:nvSpPr>
            <xdr:cNvPr id="33" name="CuadroTexto 32">
              <a:extLst>
                <a:ext uri="{FF2B5EF4-FFF2-40B4-BE49-F238E27FC236}">
                  <a16:creationId xmlns:a16="http://schemas.microsoft.com/office/drawing/2014/main" id="{CA40A197-37AE-4A68-9900-F6680CD6A621}"/>
                </a:ext>
              </a:extLst>
            </xdr:cNvPr>
            <xdr:cNvSpPr txBox="1"/>
          </xdr:nvSpPr>
          <xdr:spPr>
            <a:xfrm>
              <a:off x="3457575" y="7434262"/>
              <a:ext cx="3212995" cy="264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MX" sz="1100" b="0" i="1">
                      <a:latin typeface="Cambria Math" panose="02040503050406030204" pitchFamily="18" charset="0"/>
                    </a:rPr>
                    <m:t>𝑅𝑒𝑑𝑢𝑐</m:t>
                  </m:r>
                  <m:r>
                    <a:rPr lang="es-MX" sz="1100" b="0" i="1">
                      <a:latin typeface="Cambria Math" panose="02040503050406030204" pitchFamily="18" charset="0"/>
                    </a:rPr>
                    <m:t> </m:t>
                  </m:r>
                  <m:r>
                    <a:rPr lang="es-MX" sz="1100" b="0" i="1">
                      <a:latin typeface="Cambria Math" panose="02040503050406030204" pitchFamily="18" charset="0"/>
                    </a:rPr>
                    <m:t>𝑇</m:t>
                  </m:r>
                  <m:r>
                    <a:rPr lang="es-MX" sz="1100" b="0" i="1">
                      <a:latin typeface="Cambria Math" panose="02040503050406030204" pitchFamily="18" charset="0"/>
                    </a:rPr>
                    <m:t>.=(</m:t>
                  </m:r>
                  <m:f>
                    <m:fPr>
                      <m:ctrlPr>
                        <a:rPr lang="es-MX" sz="1100" i="1">
                          <a:latin typeface="Cambria Math" panose="02040503050406030204" pitchFamily="18" charset="0"/>
                        </a:rPr>
                      </m:ctrlPr>
                    </m:fPr>
                    <m:num>
                      <m:r>
                        <a:rPr lang="es-MX" sz="1100" b="0" i="1">
                          <a:latin typeface="Cambria Math" panose="02040503050406030204" pitchFamily="18" charset="0"/>
                        </a:rPr>
                        <m:t>𝑃𝑟𝑜𝑚𝑒𝑑𝑖𝑜</m:t>
                      </m:r>
                      <m:r>
                        <a:rPr lang="es-MX" sz="1100" b="0" i="1">
                          <a:latin typeface="Cambria Math" panose="02040503050406030204" pitchFamily="18" charset="0"/>
                        </a:rPr>
                        <m:t> </m:t>
                      </m:r>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𝑅𝑒𝑎𝑙</m:t>
                      </m:r>
                      <m:r>
                        <a:rPr lang="es-MX" sz="1100" b="0" i="1">
                          <a:latin typeface="Cambria Math" panose="02040503050406030204" pitchFamily="18" charset="0"/>
                        </a:rPr>
                        <m:t>−</m:t>
                      </m:r>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𝑒𝑠𝑡𝑖𝑚𝑎𝑑𝑜</m:t>
                      </m:r>
                    </m:num>
                    <m:den>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𝑒𝑠𝑡𝑖𝑚𝑎𝑑𝑜</m:t>
                      </m:r>
                    </m:den>
                  </m:f>
                  <m:r>
                    <a:rPr lang="es-MX" sz="1100" b="0" i="1">
                      <a:latin typeface="Cambria Math" panose="02040503050406030204" pitchFamily="18" charset="0"/>
                    </a:rPr>
                    <m:t>)</m:t>
                  </m:r>
                </m:oMath>
              </a14:m>
              <a:r>
                <a:rPr lang="es-MX" sz="1100"/>
                <a:t>*100</a:t>
              </a:r>
            </a:p>
          </xdr:txBody>
        </xdr:sp>
      </mc:Choice>
      <mc:Fallback xmlns="">
        <xdr:sp macro="" textlink="">
          <xdr:nvSpPr>
            <xdr:cNvPr id="33" name="CuadroTexto 32">
              <a:extLst>
                <a:ext uri="{FF2B5EF4-FFF2-40B4-BE49-F238E27FC236}">
                  <a16:creationId xmlns:a16="http://schemas.microsoft.com/office/drawing/2014/main" id="{CA40A197-37AE-4A68-9900-F6680CD6A621}"/>
                </a:ext>
              </a:extLst>
            </xdr:cNvPr>
            <xdr:cNvSpPr txBox="1"/>
          </xdr:nvSpPr>
          <xdr:spPr>
            <a:xfrm>
              <a:off x="3457575" y="7434262"/>
              <a:ext cx="3212995" cy="264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𝑅𝑒𝑑𝑢𝑐 𝑇.=(</a:t>
              </a:r>
              <a:r>
                <a:rPr lang="es-MX" sz="1100" i="0">
                  <a:latin typeface="Cambria Math" panose="02040503050406030204" pitchFamily="18" charset="0"/>
                </a:rPr>
                <a:t>(</a:t>
              </a:r>
              <a:r>
                <a:rPr lang="es-MX" sz="1100" b="0" i="0">
                  <a:latin typeface="Cambria Math" panose="02040503050406030204" pitchFamily="18" charset="0"/>
                </a:rPr>
                <a:t>𝑃𝑟𝑜𝑚𝑒𝑑𝑖𝑜 𝑇𝑖𝑒𝑚𝑝𝑜 𝑅𝑒𝑎𝑙−𝑇𝑖𝑒𝑚𝑝𝑜 𝑒𝑠𝑡𝑖𝑚𝑎𝑑𝑜)/(𝑇𝑖𝑒𝑚𝑝𝑜 𝑒𝑠𝑡𝑖𝑚𝑎𝑑𝑜))</a:t>
              </a:r>
              <a:r>
                <a:rPr lang="es-MX" sz="1100"/>
                <a:t>*100</a:t>
              </a:r>
            </a:p>
          </xdr:txBody>
        </xdr:sp>
      </mc:Fallback>
    </mc:AlternateContent>
    <xdr:clientData/>
  </xdr:oneCellAnchor>
  <xdr:twoCellAnchor>
    <xdr:from>
      <xdr:col>3</xdr:col>
      <xdr:colOff>152400</xdr:colOff>
      <xdr:row>9</xdr:row>
      <xdr:rowOff>4762</xdr:rowOff>
    </xdr:from>
    <xdr:to>
      <xdr:col>4</xdr:col>
      <xdr:colOff>2352</xdr:colOff>
      <xdr:row>9</xdr:row>
      <xdr:rowOff>4762</xdr:rowOff>
    </xdr:to>
    <xdr:grpSp>
      <xdr:nvGrpSpPr>
        <xdr:cNvPr id="34" name="Grupo 33">
          <a:extLst>
            <a:ext uri="{FF2B5EF4-FFF2-40B4-BE49-F238E27FC236}">
              <a16:creationId xmlns:a16="http://schemas.microsoft.com/office/drawing/2014/main" id="{1BF08BAD-D61F-438D-9279-A8FD4BD2C9E6}"/>
            </a:ext>
          </a:extLst>
        </xdr:cNvPr>
        <xdr:cNvGrpSpPr/>
      </xdr:nvGrpSpPr>
      <xdr:grpSpPr>
        <a:xfrm>
          <a:off x="3552825" y="11168062"/>
          <a:ext cx="3362325" cy="0"/>
          <a:chOff x="4876800" y="7777162"/>
          <a:chExt cx="1907352" cy="445672"/>
        </a:xfrm>
      </xdr:grpSpPr>
      <mc:AlternateContent xmlns:mc="http://schemas.openxmlformats.org/markup-compatibility/2006" xmlns:a14="http://schemas.microsoft.com/office/drawing/2010/main">
        <mc:Choice Requires="a14">
          <xdr:sp macro="" textlink="">
            <xdr:nvSpPr>
              <xdr:cNvPr id="35" name="CuadroTexto 34">
                <a:extLst>
                  <a:ext uri="{FF2B5EF4-FFF2-40B4-BE49-F238E27FC236}">
                    <a16:creationId xmlns:a16="http://schemas.microsoft.com/office/drawing/2014/main" id="{D379B47B-FE79-416B-A6F1-43885A5911D2}"/>
                  </a:ext>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m:rPr>
                          <m:nor/>
                        </m:rPr>
                        <a:rPr lang="es-MX" sz="900">
                          <a:solidFill>
                            <a:schemeClr val="tx1"/>
                          </a:solidFill>
                          <a:effectLst/>
                          <a:latin typeface="+mn-lt"/>
                          <a:ea typeface="+mn-ea"/>
                          <a:cs typeface="+mn-cs"/>
                        </a:rPr>
                        <m:t> </m:t>
                      </m:r>
                      <m:r>
                        <m:rPr>
                          <m:nor/>
                        </m:rPr>
                        <a:rPr lang="es-MX" sz="900">
                          <a:solidFill>
                            <a:schemeClr val="tx1"/>
                          </a:solidFill>
                          <a:effectLst/>
                          <a:latin typeface="+mn-lt"/>
                          <a:ea typeface="+mn-ea"/>
                          <a:cs typeface="+mn-cs"/>
                        </a:rPr>
                        <m:t>Combustible</m:t>
                      </m:r>
                      <m:r>
                        <m:rPr>
                          <m:nor/>
                        </m:rPr>
                        <a:rPr lang="es-MX" sz="900">
                          <a:solidFill>
                            <a:schemeClr val="tx1"/>
                          </a:solidFill>
                          <a:effectLst/>
                          <a:latin typeface="+mn-lt"/>
                          <a:ea typeface="+mn-ea"/>
                          <a:cs typeface="+mn-cs"/>
                        </a:rPr>
                        <m:t>)</m:t>
                      </m:r>
                    </m:oMath>
                  </m:oMathPara>
                </a14:m>
                <a:endParaRPr lang="es-MX" sz="900"/>
              </a:p>
            </xdr:txBody>
          </xdr:sp>
        </mc:Choice>
        <mc:Fallback xmlns="">
          <xdr:sp macro="" textlink="">
            <xdr:nvSpPr>
              <xdr:cNvPr id="35" name="CuadroTexto 34">
                <a:extLst>
                  <a:ext uri="{FF2B5EF4-FFF2-40B4-BE49-F238E27FC236}">
                    <a16:creationId xmlns:a16="http://schemas.microsoft.com/office/drawing/2014/main" id="{D379B47B-FE79-416B-A6F1-43885A5911D2}"/>
                  </a:ext>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a:t>
                </a:r>
                <a:r>
                  <a:rPr lang="es-MX" sz="900" i="0">
                    <a:solidFill>
                      <a:schemeClr val="tx1"/>
                    </a:solidFill>
                    <a:effectLst/>
                    <a:latin typeface="Cambria Math" panose="02040503050406030204" pitchFamily="18" charset="0"/>
                    <a:ea typeface="+mn-ea"/>
                    <a:cs typeface="+mn-cs"/>
                  </a:rPr>
                  <a:t> Combustible)</a:t>
                </a:r>
                <a:r>
                  <a:rPr lang="es-CO" sz="900" i="0">
                    <a:solidFill>
                      <a:schemeClr val="tx1"/>
                    </a:solidFill>
                    <a:effectLst/>
                    <a:latin typeface="+mn-lt"/>
                    <a:ea typeface="+mn-ea"/>
                    <a:cs typeface="+mn-cs"/>
                  </a:rPr>
                  <a:t>"</a:t>
                </a:r>
                <a:endParaRPr lang="es-MX" sz="900"/>
              </a:p>
            </xdr:txBody>
          </xdr:sp>
        </mc:Fallback>
      </mc:AlternateContent>
      <mc:AlternateContent xmlns:mc="http://schemas.openxmlformats.org/markup-compatibility/2006" xmlns:a14="http://schemas.microsoft.com/office/drawing/2010/main">
        <mc:Choice Requires="a14">
          <xdr:sp macro="" textlink="">
            <xdr:nvSpPr>
              <xdr:cNvPr id="36" name="CuadroTexto 35">
                <a:extLst>
                  <a:ext uri="{FF2B5EF4-FFF2-40B4-BE49-F238E27FC236}">
                    <a16:creationId xmlns:a16="http://schemas.microsoft.com/office/drawing/2014/main" id="{2715C1C8-C179-421E-9E76-A72B33AAB8FD}"/>
                  </a:ext>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𝐸𝐸𝑇</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𝐴𝐸𝐸𝑇</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36" name="CuadroTexto 35">
                <a:extLst>
                  <a:ext uri="{FF2B5EF4-FFF2-40B4-BE49-F238E27FC236}">
                    <a16:creationId xmlns:a16="http://schemas.microsoft.com/office/drawing/2014/main" id="{2715C1C8-C179-421E-9E76-A72B33AAB8FD}"/>
                  </a:ext>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(𝐸𝐸𝑇 −𝐴𝐸𝐸𝑇)</a:t>
                </a:r>
                <a:endParaRPr lang="es-MX" sz="900"/>
              </a:p>
            </xdr:txBody>
          </xdr:sp>
        </mc:Fallback>
      </mc:AlternateContent>
      <mc:AlternateContent xmlns:mc="http://schemas.openxmlformats.org/markup-compatibility/2006" xmlns:a14="http://schemas.microsoft.com/office/drawing/2010/main">
        <mc:Choice Requires="a14">
          <xdr:sp macro="" textlink="">
            <xdr:nvSpPr>
              <xdr:cNvPr id="37" name="CuadroTexto 36">
                <a:extLst>
                  <a:ext uri="{FF2B5EF4-FFF2-40B4-BE49-F238E27FC236}">
                    <a16:creationId xmlns:a16="http://schemas.microsoft.com/office/drawing/2014/main" id="{F1FEB7F0-B34F-4B33-8CA1-E5DB03F41976}"/>
                  </a:ext>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 </m:t>
                          </m:r>
                          <m:r>
                            <a:rPr lang="es-MX" sz="900" b="0" i="1">
                              <a:latin typeface="Cambria Math" panose="02040503050406030204" pitchFamily="18" charset="0"/>
                            </a:rPr>
                            <m:t>𝐶𝑂</m:t>
                          </m:r>
                          <m:r>
                            <a:rPr lang="es-MX" sz="900" b="0" i="1">
                              <a:latin typeface="Cambria Math" panose="02040503050406030204" pitchFamily="18" charset="0"/>
                            </a:rPr>
                            <m:t>2</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𝑡𝑒𝑜𝑟𝑖𝑐𝑜</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𝑟𝑒𝑎𝑙</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37" name="CuadroTexto 36">
                <a:extLst>
                  <a:ext uri="{FF2B5EF4-FFF2-40B4-BE49-F238E27FC236}">
                    <a16:creationId xmlns:a16="http://schemas.microsoft.com/office/drawing/2014/main" id="{F1FEB7F0-B34F-4B33-8CA1-E5DB03F41976}"/>
                  </a:ext>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 𝐶𝑂2)=</a:t>
                </a:r>
                <a:r>
                  <a:rPr lang="es-MX" sz="900" b="0" i="0">
                    <a:solidFill>
                      <a:schemeClr val="tx1"/>
                    </a:solidFill>
                    <a:effectLst/>
                    <a:latin typeface="Cambria Math" panose="02040503050406030204" pitchFamily="18" charset="0"/>
                    <a:ea typeface="+mn-ea"/>
                    <a:cs typeface="+mn-cs"/>
                  </a:rPr>
                  <a:t>(𝐶𝑂2 𝑡𝑒𝑜𝑟𝑖𝑐𝑜 −𝐶𝑂2 𝑟𝑒𝑎𝑙)</a:t>
                </a:r>
                <a:endParaRPr lang="es-MX" sz="900"/>
              </a:p>
            </xdr:txBody>
          </xdr:sp>
        </mc:Fallback>
      </mc:AlternateContent>
    </xdr:grpSp>
    <xdr:clientData/>
  </xdr:twoCellAnchor>
  <xdr:oneCellAnchor>
    <xdr:from>
      <xdr:col>3</xdr:col>
      <xdr:colOff>123825</xdr:colOff>
      <xdr:row>9</xdr:row>
      <xdr:rowOff>252412</xdr:rowOff>
    </xdr:from>
    <xdr:ext cx="2667973" cy="318100"/>
    <mc:AlternateContent xmlns:mc="http://schemas.openxmlformats.org/markup-compatibility/2006" xmlns:a14="http://schemas.microsoft.com/office/drawing/2010/main">
      <mc:Choice Requires="a14">
        <xdr:sp macro="" textlink="">
          <xdr:nvSpPr>
            <xdr:cNvPr id="38" name="CuadroTexto 37">
              <a:extLst>
                <a:ext uri="{FF2B5EF4-FFF2-40B4-BE49-F238E27FC236}">
                  <a16:creationId xmlns:a16="http://schemas.microsoft.com/office/drawing/2014/main" id="{5BE693A0-37B2-4BA4-96E0-9F911A2C7B8D}"/>
                </a:ext>
              </a:extLst>
            </xdr:cNvPr>
            <xdr:cNvSpPr txBox="1"/>
          </xdr:nvSpPr>
          <xdr:spPr>
            <a:xfrm>
              <a:off x="3524250" y="8596312"/>
              <a:ext cx="2667973"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𝐼𝐶𝐴</m:t>
                    </m:r>
                    <m:r>
                      <a:rPr lang="es-MX" sz="1000" b="0" i="1">
                        <a:latin typeface="Cambria Math" panose="02040503050406030204" pitchFamily="18" charset="0"/>
                      </a:rPr>
                      <m:t>=</m:t>
                    </m:r>
                    <m:r>
                      <a:rPr lang="es-MX" sz="1000" b="0" i="1">
                        <a:latin typeface="Cambria Math" panose="02040503050406030204" pitchFamily="18" charset="0"/>
                      </a:rPr>
                      <m:t>𝑝𝑟𝑜𝑚𝑒𝑑𝑖𝑜</m:t>
                    </m:r>
                    <m:f>
                      <m:fPr>
                        <m:ctrlPr>
                          <a:rPr lang="es-MX" sz="1000" b="0" i="1">
                            <a:latin typeface="Cambria Math" panose="02040503050406030204" pitchFamily="18" charset="0"/>
                          </a:rPr>
                        </m:ctrlPr>
                      </m:fPr>
                      <m:num>
                        <m:r>
                          <a:rPr lang="es-MX" sz="1000" b="0" i="1">
                            <a:latin typeface="Cambria Math" panose="02040503050406030204" pitchFamily="18" charset="0"/>
                          </a:rPr>
                          <m:t>% </m:t>
                        </m:r>
                        <m:r>
                          <a:rPr lang="es-MX" sz="1000" b="0" i="1">
                            <a:latin typeface="Cambria Math" panose="02040503050406030204" pitchFamily="18" charset="0"/>
                          </a:rPr>
                          <m:t>𝑐𝑢𝑚𝑝𝑙𝑖𝑚𝑖𝑒𝑛𝑡𝑜</m:t>
                        </m:r>
                        <m:r>
                          <a:rPr lang="es-MX" sz="1000" b="0" i="1">
                            <a:latin typeface="Cambria Math" panose="02040503050406030204" pitchFamily="18" charset="0"/>
                          </a:rPr>
                          <m:t> </m:t>
                        </m:r>
                        <m:r>
                          <a:rPr lang="es-MX" sz="1000" b="0" i="1">
                            <a:latin typeface="Cambria Math" panose="02040503050406030204" pitchFamily="18" charset="0"/>
                          </a:rPr>
                          <m:t>𝑎𝑒𝑟𝑜𝑝𝑢𝑒𝑟𝑡𝑜𝑠</m:t>
                        </m:r>
                      </m:num>
                      <m:den>
                        <m:r>
                          <a:rPr lang="es-MX" sz="1000" b="0" i="1">
                            <a:latin typeface="Cambria Math" panose="02040503050406030204" pitchFamily="18" charset="0"/>
                          </a:rPr>
                          <m:t># </m:t>
                        </m:r>
                        <m:r>
                          <a:rPr lang="es-MX" sz="1000" b="0" i="1">
                            <a:latin typeface="Cambria Math" panose="02040503050406030204" pitchFamily="18" charset="0"/>
                          </a:rPr>
                          <m:t>𝑎𝑒𝑟𝑜𝑝𝑢𝑒𝑟𝑡𝑜𝑠</m:t>
                        </m:r>
                      </m:den>
                    </m:f>
                  </m:oMath>
                </m:oMathPara>
              </a14:m>
              <a:endParaRPr lang="es-MX" sz="1000"/>
            </a:p>
          </xdr:txBody>
        </xdr:sp>
      </mc:Choice>
      <mc:Fallback xmlns="">
        <xdr:sp macro="" textlink="">
          <xdr:nvSpPr>
            <xdr:cNvPr id="38" name="CuadroTexto 37">
              <a:extLst>
                <a:ext uri="{FF2B5EF4-FFF2-40B4-BE49-F238E27FC236}">
                  <a16:creationId xmlns:a16="http://schemas.microsoft.com/office/drawing/2014/main" id="{5BE693A0-37B2-4BA4-96E0-9F911A2C7B8D}"/>
                </a:ext>
              </a:extLst>
            </xdr:cNvPr>
            <xdr:cNvSpPr txBox="1"/>
          </xdr:nvSpPr>
          <xdr:spPr>
            <a:xfrm>
              <a:off x="3524250" y="8596312"/>
              <a:ext cx="2667973"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𝐼𝐶𝐴=𝑝𝑟𝑜𝑚𝑒𝑑𝑖𝑜 (% 𝑐𝑢𝑚𝑝𝑙𝑖𝑚𝑖𝑒𝑛𝑡𝑜 𝑎𝑒𝑟𝑜𝑝𝑢𝑒𝑟𝑡𝑜𝑠)/(# 𝑎𝑒𝑟𝑜𝑝𝑢𝑒𝑟𝑡𝑜𝑠)</a:t>
              </a:r>
              <a:endParaRPr lang="es-MX" sz="1000"/>
            </a:p>
          </xdr:txBody>
        </xdr:sp>
      </mc:Fallback>
    </mc:AlternateContent>
    <xdr:clientData/>
  </xdr:oneCellAnchor>
  <xdr:oneCellAnchor>
    <xdr:from>
      <xdr:col>3</xdr:col>
      <xdr:colOff>66675</xdr:colOff>
      <xdr:row>19</xdr:row>
      <xdr:rowOff>147637</xdr:rowOff>
    </xdr:from>
    <xdr:ext cx="2608214" cy="315086"/>
    <mc:AlternateContent xmlns:mc="http://schemas.openxmlformats.org/markup-compatibility/2006" xmlns:a14="http://schemas.microsoft.com/office/drawing/2010/main">
      <mc:Choice Requires="a14">
        <xdr:sp macro="" textlink="">
          <xdr:nvSpPr>
            <xdr:cNvPr id="42" name="CuadroTexto 41">
              <a:extLst>
                <a:ext uri="{FF2B5EF4-FFF2-40B4-BE49-F238E27FC236}">
                  <a16:creationId xmlns:a16="http://schemas.microsoft.com/office/drawing/2014/main" id="{3E6B5A37-E76C-40F8-98C6-A2D24C632C11}"/>
                </a:ext>
              </a:extLst>
            </xdr:cNvPr>
            <xdr:cNvSpPr txBox="1"/>
          </xdr:nvSpPr>
          <xdr:spPr>
            <a:xfrm>
              <a:off x="3467100" y="16587787"/>
              <a:ext cx="2608214" cy="315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𝑇</m:t>
                    </m:r>
                    <m:r>
                      <a:rPr lang="es-MX" sz="1000" b="0" i="1">
                        <a:latin typeface="Cambria Math" panose="02040503050406030204" pitchFamily="18" charset="0"/>
                      </a:rPr>
                      <m:t> </m:t>
                    </m:r>
                    <m:r>
                      <a:rPr lang="es-MX" sz="1000" b="0" i="1">
                        <a:latin typeface="Cambria Math" panose="02040503050406030204" pitchFamily="18" charset="0"/>
                      </a:rPr>
                      <m:t>𝑎𝑡𝑒𝑛𝑐𝑖</m:t>
                    </m:r>
                    <m:r>
                      <a:rPr lang="es-MX" sz="1000" b="0" i="1">
                        <a:latin typeface="Cambria Math" panose="02040503050406030204" pitchFamily="18" charset="0"/>
                      </a:rPr>
                      <m:t>ó</m:t>
                    </m:r>
                    <m:r>
                      <a:rPr lang="es-MX" sz="1000" b="0" i="1">
                        <a:latin typeface="Cambria Math" panose="02040503050406030204" pitchFamily="18" charset="0"/>
                      </a:rPr>
                      <m:t>𝑛</m:t>
                    </m:r>
                    <m:r>
                      <a:rPr lang="es-MX" sz="1000" b="0" i="1">
                        <a:latin typeface="Cambria Math" panose="02040503050406030204" pitchFamily="18" charset="0"/>
                      </a:rPr>
                      <m:t> </m:t>
                    </m:r>
                    <m:r>
                      <a:rPr lang="es-MX" sz="1000" b="0" i="1">
                        <a:latin typeface="Cambria Math" panose="02040503050406030204" pitchFamily="18" charset="0"/>
                      </a:rPr>
                      <m:t>𝑝𝑟𝑜𝑚𝑒𝑑𝑖𝑜</m:t>
                    </m:r>
                    <m:r>
                      <a:rPr lang="es-MX" sz="1000" b="0" i="1">
                        <a:latin typeface="Cambria Math" panose="02040503050406030204" pitchFamily="18" charset="0"/>
                      </a:rPr>
                      <m:t>=</m:t>
                    </m:r>
                    <m:f>
                      <m:fPr>
                        <m:ctrlPr>
                          <a:rPr lang="es-MX" sz="1000" b="0" i="1">
                            <a:latin typeface="Cambria Math" panose="02040503050406030204" pitchFamily="18" charset="0"/>
                          </a:rPr>
                        </m:ctrlPr>
                      </m:fPr>
                      <m:num>
                        <m:r>
                          <a:rPr lang="es-MX" sz="1000" b="0" i="1">
                            <a:latin typeface="Cambria Math" panose="02040503050406030204" pitchFamily="18" charset="0"/>
                          </a:rPr>
                          <m:t>𝑄𝑅</m:t>
                        </m:r>
                        <m:func>
                          <m:funcPr>
                            <m:ctrlPr>
                              <a:rPr lang="es-MX" sz="1000" b="0" i="1">
                                <a:latin typeface="Cambria Math" panose="02040503050406030204" pitchFamily="18" charset="0"/>
                              </a:rPr>
                            </m:ctrlPr>
                          </m:funcPr>
                          <m:fName>
                            <m:r>
                              <m:rPr>
                                <m:sty m:val="p"/>
                              </m:rPr>
                              <a:rPr lang="es-MX" sz="1000" b="0" i="0">
                                <a:latin typeface="Cambria Math" panose="02040503050406030204" pitchFamily="18" charset="0"/>
                              </a:rPr>
                              <m:t>sin</m:t>
                            </m:r>
                          </m:fName>
                          <m:e>
                            <m:r>
                              <a:rPr lang="es-MX" sz="1000" b="0" i="1">
                                <a:latin typeface="Cambria Math" panose="02040503050406030204" pitchFamily="18" charset="0"/>
                              </a:rPr>
                              <m:t>𝑎𝑡𝑒𝑛𝑑𝑒𝑟</m:t>
                            </m:r>
                          </m:e>
                        </m:func>
                      </m:num>
                      <m:den>
                        <m:r>
                          <a:rPr lang="es-MX" sz="1000" b="0" i="1">
                            <a:latin typeface="Cambria Math" panose="02040503050406030204" pitchFamily="18" charset="0"/>
                          </a:rPr>
                          <m:t>𝑃𝑟𝑜𝑚𝑒𝑑𝑖𝑜</m:t>
                        </m:r>
                        <m:r>
                          <a:rPr lang="es-MX" sz="1000" b="0" i="1">
                            <a:latin typeface="Cambria Math" panose="02040503050406030204" pitchFamily="18" charset="0"/>
                          </a:rPr>
                          <m:t> </m:t>
                        </m:r>
                        <m:r>
                          <a:rPr lang="es-MX" sz="1000" b="0" i="1">
                            <a:latin typeface="Cambria Math" panose="02040503050406030204" pitchFamily="18" charset="0"/>
                          </a:rPr>
                          <m:t>𝑄𝑅</m:t>
                        </m:r>
                        <m:r>
                          <a:rPr lang="es-MX" sz="1000" b="0" i="1">
                            <a:latin typeface="Cambria Math" panose="02040503050406030204" pitchFamily="18" charset="0"/>
                          </a:rPr>
                          <m:t> </m:t>
                        </m:r>
                        <m:r>
                          <a:rPr lang="es-MX" sz="1000" b="0" i="1">
                            <a:latin typeface="Cambria Math" panose="02040503050406030204" pitchFamily="18" charset="0"/>
                          </a:rPr>
                          <m:t>𝑑𝑖𝑎𝑟𝑖𝑎𝑠</m:t>
                        </m:r>
                      </m:den>
                    </m:f>
                  </m:oMath>
                </m:oMathPara>
              </a14:m>
              <a:endParaRPr lang="es-MX" sz="1000"/>
            </a:p>
          </xdr:txBody>
        </xdr:sp>
      </mc:Choice>
      <mc:Fallback xmlns="">
        <xdr:sp macro="" textlink="">
          <xdr:nvSpPr>
            <xdr:cNvPr id="42" name="CuadroTexto 41">
              <a:extLst>
                <a:ext uri="{FF2B5EF4-FFF2-40B4-BE49-F238E27FC236}">
                  <a16:creationId xmlns:a16="http://schemas.microsoft.com/office/drawing/2014/main" id="{3E6B5A37-E76C-40F8-98C6-A2D24C632C11}"/>
                </a:ext>
              </a:extLst>
            </xdr:cNvPr>
            <xdr:cNvSpPr txBox="1"/>
          </xdr:nvSpPr>
          <xdr:spPr>
            <a:xfrm>
              <a:off x="3467100" y="16587787"/>
              <a:ext cx="2608214" cy="315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𝑇 𝑎𝑡𝑒𝑛𝑐𝑖ó𝑛 𝑝𝑟𝑜𝑚𝑒𝑑𝑖𝑜=(𝑄𝑅 sin⁡𝑎𝑡𝑒𝑛𝑑𝑒𝑟)/(𝑃𝑟𝑜𝑚𝑒𝑑𝑖𝑜 𝑄𝑅 𝑑𝑖𝑎𝑟𝑖𝑎𝑠)</a:t>
              </a:r>
              <a:endParaRPr lang="es-MX" sz="10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3</xdr:col>
      <xdr:colOff>57150</xdr:colOff>
      <xdr:row>3</xdr:row>
      <xdr:rowOff>214312</xdr:rowOff>
    </xdr:from>
    <xdr:ext cx="1752338" cy="319190"/>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3457575" y="1176337"/>
              <a:ext cx="175233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𝐼𝐴</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𝐴𝑐𝑐𝑖𝑑𝑒𝑛𝑡𝑒𝑠</m:t>
                        </m:r>
                        <m:r>
                          <a:rPr lang="es-MX" sz="1000" b="0" i="1">
                            <a:latin typeface="Cambria Math" panose="02040503050406030204" pitchFamily="18" charset="0"/>
                          </a:rPr>
                          <m:t> </m:t>
                        </m:r>
                      </m:num>
                      <m:den>
                        <m:r>
                          <a:rPr lang="es-MX" sz="1000" b="0" i="1">
                            <a:latin typeface="Cambria Math" panose="02040503050406030204" pitchFamily="18" charset="0"/>
                          </a:rPr>
                          <m:t>𝐷𝑒𝑠𝑝𝑒𝑔𝑢𝑒𝑠</m:t>
                        </m:r>
                      </m:den>
                    </m:f>
                    <m:r>
                      <a:rPr lang="es-MX" sz="1000" b="0" i="1">
                        <a:latin typeface="Cambria Math" panose="02040503050406030204" pitchFamily="18" charset="0"/>
                      </a:rPr>
                      <m:t>  </m:t>
                    </m:r>
                    <m:r>
                      <a:rPr lang="es-MX" sz="1000" b="0" i="1">
                        <a:latin typeface="Cambria Math" panose="02040503050406030204" pitchFamily="18" charset="0"/>
                      </a:rPr>
                      <m:t>𝑋</m:t>
                    </m:r>
                    <m:r>
                      <a:rPr lang="es-MX" sz="1000" b="0" i="1">
                        <a:latin typeface="Cambria Math" panose="02040503050406030204" pitchFamily="18" charset="0"/>
                      </a:rPr>
                      <m:t>  1.000.000</m:t>
                    </m:r>
                  </m:oMath>
                </m:oMathPara>
              </a14:m>
              <a:endParaRPr lang="es-MX" sz="1000"/>
            </a:p>
          </xdr:txBody>
        </xdr:sp>
      </mc:Choice>
      <mc:Fallback xmlns="">
        <xdr:sp macro="" textlink="">
          <xdr:nvSpPr>
            <xdr:cNvPr id="2" name="CuadroTexto 1">
              <a:extLst/>
            </xdr:cNvPr>
            <xdr:cNvSpPr txBox="1"/>
          </xdr:nvSpPr>
          <xdr:spPr>
            <a:xfrm>
              <a:off x="3457575" y="1176337"/>
              <a:ext cx="175233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𝐼𝐴=</a:t>
              </a:r>
              <a:r>
                <a:rPr lang="es-MX" sz="1000" i="0">
                  <a:latin typeface="Cambria Math" panose="02040503050406030204" pitchFamily="18" charset="0"/>
                </a:rPr>
                <a:t>(</a:t>
              </a:r>
              <a:r>
                <a:rPr lang="es-MX" sz="1000" b="0" i="0">
                  <a:latin typeface="Cambria Math" panose="02040503050406030204" pitchFamily="18" charset="0"/>
                </a:rPr>
                <a:t>𝐴𝑐𝑐𝑖𝑑𝑒𝑛𝑡𝑒𝑠 )/𝐷𝑒𝑠𝑝𝑒𝑔𝑢𝑒𝑠   𝑋  1.000.000</a:t>
              </a:r>
              <a:endParaRPr lang="es-MX" sz="1000"/>
            </a:p>
          </xdr:txBody>
        </xdr:sp>
      </mc:Fallback>
    </mc:AlternateContent>
    <xdr:clientData/>
  </xdr:oneCellAnchor>
  <xdr:oneCellAnchor>
    <xdr:from>
      <xdr:col>3</xdr:col>
      <xdr:colOff>133350</xdr:colOff>
      <xdr:row>4</xdr:row>
      <xdr:rowOff>547687</xdr:rowOff>
    </xdr:from>
    <xdr:ext cx="2556341" cy="240387"/>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3533775" y="1938337"/>
              <a:ext cx="2556341" cy="240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MX" sz="1100" b="0" i="1">
                      <a:latin typeface="Cambria Math" panose="02040503050406030204" pitchFamily="18" charset="0"/>
                    </a:rPr>
                    <m:t>𝑅𝑒𝑑𝑢𝑐</m:t>
                  </m:r>
                  <m:r>
                    <a:rPr lang="es-MX" sz="1100" b="0" i="1">
                      <a:latin typeface="Cambria Math" panose="02040503050406030204" pitchFamily="18" charset="0"/>
                    </a:rPr>
                    <m:t> </m:t>
                  </m:r>
                  <m:r>
                    <a:rPr lang="es-MX" sz="1100" b="0" i="1">
                      <a:latin typeface="Cambria Math" panose="02040503050406030204" pitchFamily="18" charset="0"/>
                    </a:rPr>
                    <m:t>𝑇</m:t>
                  </m:r>
                  <m:r>
                    <a:rPr lang="es-MX" sz="1100" b="0" i="1">
                      <a:latin typeface="Cambria Math" panose="02040503050406030204" pitchFamily="18" charset="0"/>
                    </a:rPr>
                    <m:t>.=</m:t>
                  </m:r>
                  <m:r>
                    <a:rPr lang="es-MX" sz="1100" b="0" i="1">
                      <a:latin typeface="Cambria Math" panose="02040503050406030204" pitchFamily="18" charset="0"/>
                    </a:rPr>
                    <m:t>𝑃𝑟𝑜𝑚𝑒𝑑𝑖𝑜</m:t>
                  </m:r>
                  <m:r>
                    <a:rPr lang="es-MX" sz="1100" b="0" i="1">
                      <a:latin typeface="Cambria Math" panose="02040503050406030204" pitchFamily="18" charset="0"/>
                    </a:rPr>
                    <m:t>((</m:t>
                  </m:r>
                  <m:f>
                    <m:fPr>
                      <m:ctrlPr>
                        <a:rPr lang="es-MX" sz="1100" i="1">
                          <a:latin typeface="Cambria Math" panose="02040503050406030204" pitchFamily="18" charset="0"/>
                        </a:rPr>
                      </m:ctrlPr>
                    </m:fPr>
                    <m:num>
                      <m:r>
                        <a:rPr lang="es-MX" sz="1100" b="0" i="1">
                          <a:latin typeface="Cambria Math" panose="02040503050406030204" pitchFamily="18" charset="0"/>
                        </a:rPr>
                        <m:t>𝐴𝐿𝐷𝑇</m:t>
                      </m:r>
                      <m:r>
                        <a:rPr lang="es-MX" sz="1100" b="0" i="1">
                          <a:latin typeface="Cambria Math" panose="02040503050406030204" pitchFamily="18" charset="0"/>
                        </a:rPr>
                        <m:t>−</m:t>
                      </m:r>
                      <m:r>
                        <a:rPr lang="es-MX" sz="1100" b="0" i="1">
                          <a:latin typeface="Cambria Math" panose="02040503050406030204" pitchFamily="18" charset="0"/>
                        </a:rPr>
                        <m:t>𝐴𝑇𝑂𝑇</m:t>
                      </m:r>
                    </m:num>
                    <m:den>
                      <m:r>
                        <a:rPr lang="es-MX" sz="1100" b="0" i="1">
                          <a:latin typeface="Cambria Math" panose="02040503050406030204" pitchFamily="18" charset="0"/>
                        </a:rPr>
                        <m:t>𝐸𝐸𝑇</m:t>
                      </m:r>
                    </m:den>
                  </m:f>
                  <m:r>
                    <a:rPr lang="es-MX" sz="1100" b="0" i="1">
                      <a:latin typeface="Cambria Math" panose="02040503050406030204" pitchFamily="18" charset="0"/>
                    </a:rPr>
                    <m:t>)</m:t>
                  </m:r>
                </m:oMath>
              </a14:m>
              <a:r>
                <a:rPr lang="es-MX" sz="1100"/>
                <a:t>-1)*100</a:t>
              </a:r>
            </a:p>
          </xdr:txBody>
        </xdr:sp>
      </mc:Choice>
      <mc:Fallback xmlns="">
        <xdr:sp macro="" textlink="">
          <xdr:nvSpPr>
            <xdr:cNvPr id="3" name="CuadroTexto 2">
              <a:extLst/>
            </xdr:cNvPr>
            <xdr:cNvSpPr txBox="1"/>
          </xdr:nvSpPr>
          <xdr:spPr>
            <a:xfrm>
              <a:off x="3533775" y="1938337"/>
              <a:ext cx="2556341" cy="240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𝑅𝑒𝑑𝑢𝑐 𝑇.=𝑃𝑟𝑜𝑚𝑒𝑑𝑖𝑜((</a:t>
              </a:r>
              <a:r>
                <a:rPr lang="es-MX" sz="1100" i="0">
                  <a:latin typeface="Cambria Math" panose="02040503050406030204" pitchFamily="18" charset="0"/>
                </a:rPr>
                <a:t>(</a:t>
              </a:r>
              <a:r>
                <a:rPr lang="es-MX" sz="1100" b="0" i="0">
                  <a:latin typeface="Cambria Math" panose="02040503050406030204" pitchFamily="18" charset="0"/>
                </a:rPr>
                <a:t>𝐴𝐿𝐷𝑇−𝐴𝑇𝑂𝑇)/𝐸𝐸𝑇)</a:t>
              </a:r>
              <a:r>
                <a:rPr lang="es-MX" sz="1100"/>
                <a:t>-1)*100</a:t>
              </a:r>
            </a:p>
          </xdr:txBody>
        </xdr:sp>
      </mc:Fallback>
    </mc:AlternateContent>
    <xdr:clientData/>
  </xdr:oneCellAnchor>
  <xdr:oneCellAnchor>
    <xdr:from>
      <xdr:col>3</xdr:col>
      <xdr:colOff>57150</xdr:colOff>
      <xdr:row>5</xdr:row>
      <xdr:rowOff>595312</xdr:rowOff>
    </xdr:from>
    <xdr:ext cx="2736903" cy="319190"/>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3457575" y="5995987"/>
              <a:ext cx="2736903"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s-MX" sz="1000" b="0" i="0">
                        <a:latin typeface="Cambria Math" panose="02040503050406030204" pitchFamily="18" charset="0"/>
                      </a:rPr>
                      <m:t>CP</m:t>
                    </m:r>
                    <m:r>
                      <a:rPr lang="es-MX" sz="1000" b="0" i="1">
                        <a:latin typeface="Cambria Math" panose="02040503050406030204" pitchFamily="18" charset="0"/>
                      </a:rPr>
                      <m:t>𝑁𝐴</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𝑐𝑢𝑚𝑝𝑙𝑖𝑑𝑎𝑠</m:t>
                        </m:r>
                      </m:num>
                      <m:den>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𝑝𝑟𝑜𝑔𝑟𝑎𝑚𝑎𝑑𝑎𝑠</m:t>
                        </m:r>
                        <m:r>
                          <a:rPr lang="es-MX" sz="1000" b="0" i="1">
                            <a:latin typeface="Cambria Math" panose="02040503050406030204" pitchFamily="18" charset="0"/>
                          </a:rPr>
                          <m:t> </m:t>
                        </m:r>
                        <m:r>
                          <a:rPr lang="es-MX" sz="1000" b="0" i="1">
                            <a:latin typeface="Cambria Math" panose="02040503050406030204" pitchFamily="18" charset="0"/>
                          </a:rPr>
                          <m:t>𝑥</m:t>
                        </m:r>
                        <m:r>
                          <a:rPr lang="es-MX" sz="1000" b="0" i="1">
                            <a:latin typeface="Cambria Math" panose="02040503050406030204" pitchFamily="18" charset="0"/>
                          </a:rPr>
                          <m:t> </m:t>
                        </m:r>
                        <m:r>
                          <a:rPr lang="es-MX" sz="1000" b="0" i="1">
                            <a:latin typeface="Cambria Math" panose="02040503050406030204" pitchFamily="18" charset="0"/>
                          </a:rPr>
                          <m:t>𝑎</m:t>
                        </m:r>
                        <m:r>
                          <a:rPr lang="es-MX" sz="1000" b="0" i="1">
                            <a:latin typeface="Cambria Math" panose="02040503050406030204" pitchFamily="18" charset="0"/>
                          </a:rPr>
                          <m:t>ñ</m:t>
                        </m:r>
                        <m:r>
                          <a:rPr lang="es-MX" sz="1000" b="0" i="1">
                            <a:latin typeface="Cambria Math" panose="02040503050406030204" pitchFamily="18" charset="0"/>
                          </a:rPr>
                          <m:t>𝑜</m:t>
                        </m:r>
                      </m:den>
                    </m:f>
                    <m:r>
                      <a:rPr lang="es-MX" sz="1000" b="0" i="1">
                        <a:latin typeface="Cambria Math" panose="02040503050406030204" pitchFamily="18" charset="0"/>
                      </a:rPr>
                      <m:t> </m:t>
                    </m:r>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4" name="CuadroTexto 3">
              <a:extLst/>
            </xdr:cNvPr>
            <xdr:cNvSpPr txBox="1"/>
          </xdr:nvSpPr>
          <xdr:spPr>
            <a:xfrm>
              <a:off x="3457575" y="5995987"/>
              <a:ext cx="2736903"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CP𝑁𝐴=</a:t>
              </a:r>
              <a:r>
                <a:rPr lang="es-MX" sz="1000" i="0">
                  <a:latin typeface="Cambria Math" panose="02040503050406030204" pitchFamily="18" charset="0"/>
                </a:rPr>
                <a:t>(</a:t>
              </a:r>
              <a:r>
                <a:rPr lang="es-MX" sz="1000" b="0" i="0">
                  <a:latin typeface="Cambria Math" panose="02040503050406030204" pitchFamily="18" charset="0"/>
                </a:rPr>
                <a:t>𝐴𝑐𝑡𝑖𝑣𝑖𝑑𝑎𝑑𝑒𝑠 𝑐𝑢𝑚𝑝𝑙𝑖𝑑𝑎𝑠)/(𝐴𝑐𝑡𝑖𝑣𝑖𝑑𝑎𝑑𝑒𝑠 𝑝𝑟𝑜𝑔𝑟𝑎𝑚𝑎𝑑𝑎𝑠 𝑥 𝑎ñ𝑜)  𝑥 100</a:t>
              </a:r>
              <a:endParaRPr lang="es-MX" sz="1000"/>
            </a:p>
          </xdr:txBody>
        </xdr:sp>
      </mc:Fallback>
    </mc:AlternateContent>
    <xdr:clientData/>
  </xdr:oneCellAnchor>
  <xdr:oneCellAnchor>
    <xdr:from>
      <xdr:col>3</xdr:col>
      <xdr:colOff>28575</xdr:colOff>
      <xdr:row>6</xdr:row>
      <xdr:rowOff>300037</xdr:rowOff>
    </xdr:from>
    <xdr:ext cx="3014864" cy="3204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3429000" y="6567487"/>
              <a:ext cx="3014864" cy="320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𝐼𝑅</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𝐼𝑛𝑡</m:t>
                        </m:r>
                        <m:r>
                          <a:rPr lang="es-MX" sz="1000" b="0" i="1">
                            <a:latin typeface="Cambria Math" panose="02040503050406030204" pitchFamily="18" charset="0"/>
                          </a:rPr>
                          <m:t>. </m:t>
                        </m:r>
                        <m:r>
                          <a:rPr lang="es-MX" sz="1000" b="0" i="1">
                            <a:latin typeface="Cambria Math" panose="02040503050406030204" pitchFamily="18" charset="0"/>
                          </a:rPr>
                          <m:t>𝑖𝑙</m:t>
                        </m:r>
                        <m:r>
                          <a:rPr lang="es-MX" sz="1000" b="0" i="1">
                            <a:latin typeface="Cambria Math" panose="02040503050406030204" pitchFamily="18" charset="0"/>
                          </a:rPr>
                          <m:t>í</m:t>
                        </m:r>
                        <m:r>
                          <a:rPr lang="es-MX" sz="1000" b="0" i="1">
                            <a:latin typeface="Cambria Math" panose="02040503050406030204" pitchFamily="18" charset="0"/>
                          </a:rPr>
                          <m:t>𝑐𝑖𝑡𝑎</m:t>
                        </m:r>
                        <m:r>
                          <a:rPr lang="es-MX" sz="1000" b="0" i="1">
                            <a:latin typeface="Cambria Math" panose="02040503050406030204" pitchFamily="18" charset="0"/>
                          </a:rPr>
                          <m:t> </m:t>
                        </m:r>
                        <m:r>
                          <a:rPr lang="es-MX" sz="1000" b="0" i="1">
                            <a:latin typeface="Cambria Math" panose="02040503050406030204" pitchFamily="18" charset="0"/>
                          </a:rPr>
                          <m:t>𝑎</m:t>
                        </m:r>
                        <m:r>
                          <a:rPr lang="es-MX" sz="1000" b="0" i="1">
                            <a:latin typeface="Cambria Math" panose="02040503050406030204" pitchFamily="18" charset="0"/>
                          </a:rPr>
                          <m:t>ñ</m:t>
                        </m:r>
                        <m:r>
                          <a:rPr lang="es-MX" sz="1000" b="0" i="1">
                            <a:latin typeface="Cambria Math" panose="02040503050406030204" pitchFamily="18" charset="0"/>
                          </a:rPr>
                          <m:t>𝑜</m:t>
                        </m:r>
                        <m:r>
                          <a:rPr lang="es-MX" sz="1000" b="0" i="1">
                            <a:latin typeface="Cambria Math" panose="02040503050406030204" pitchFamily="18" charset="0"/>
                          </a:rPr>
                          <m:t> </m:t>
                        </m:r>
                        <m:d>
                          <m:dPr>
                            <m:ctrlPr>
                              <a:rPr lang="es-MX" sz="1000" b="0" i="1">
                                <a:latin typeface="Cambria Math" panose="02040503050406030204" pitchFamily="18" charset="0"/>
                              </a:rPr>
                            </m:ctrlPr>
                          </m:dPr>
                          <m:e>
                            <m:r>
                              <a:rPr lang="es-MX" sz="1000" b="0" i="1">
                                <a:latin typeface="Cambria Math" panose="02040503050406030204" pitchFamily="18" charset="0"/>
                              </a:rPr>
                              <m:t>𝑖</m:t>
                            </m:r>
                            <m:r>
                              <a:rPr lang="es-MX" sz="1000" b="0" i="1">
                                <a:latin typeface="Cambria Math" panose="02040503050406030204" pitchFamily="18" charset="0"/>
                              </a:rPr>
                              <m:t>−1</m:t>
                            </m:r>
                          </m:e>
                        </m:d>
                        <m:r>
                          <a:rPr lang="es-MX" sz="1000" b="0" i="1">
                            <a:latin typeface="Cambria Math" panose="02040503050406030204" pitchFamily="18" charset="0"/>
                          </a:rPr>
                          <m:t>−</m:t>
                        </m:r>
                        <m:r>
                          <a:rPr lang="es-MX" sz="1000" b="0" i="1">
                            <a:solidFill>
                              <a:schemeClr val="tx1"/>
                            </a:solidFill>
                            <a:effectLst/>
                            <a:latin typeface="Cambria Math" panose="02040503050406030204" pitchFamily="18" charset="0"/>
                            <a:ea typeface="+mn-ea"/>
                            <a:cs typeface="+mn-cs"/>
                          </a:rPr>
                          <m:t>𝐼𝑛𝑡</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𝑖𝑙</m:t>
                        </m:r>
                        <m:r>
                          <a:rPr lang="es-MX" sz="1000" b="0" i="1">
                            <a:solidFill>
                              <a:schemeClr val="tx1"/>
                            </a:solidFill>
                            <a:effectLst/>
                            <a:latin typeface="Cambria Math" panose="02040503050406030204" pitchFamily="18" charset="0"/>
                            <a:ea typeface="+mn-ea"/>
                            <a:cs typeface="+mn-cs"/>
                          </a:rPr>
                          <m:t>í</m:t>
                        </m:r>
                        <m:r>
                          <a:rPr lang="es-MX" sz="1000" b="0" i="1">
                            <a:solidFill>
                              <a:schemeClr val="tx1"/>
                            </a:solidFill>
                            <a:effectLst/>
                            <a:latin typeface="Cambria Math" panose="02040503050406030204" pitchFamily="18" charset="0"/>
                            <a:ea typeface="+mn-ea"/>
                            <a:cs typeface="+mn-cs"/>
                          </a:rPr>
                          <m:t>𝑐𝑖𝑡𝑎</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𝑎</m:t>
                        </m:r>
                        <m:r>
                          <a:rPr lang="es-MX" sz="1000" b="0" i="1">
                            <a:solidFill>
                              <a:schemeClr val="tx1"/>
                            </a:solidFill>
                            <a:effectLst/>
                            <a:latin typeface="Cambria Math" panose="02040503050406030204" pitchFamily="18" charset="0"/>
                            <a:ea typeface="+mn-ea"/>
                            <a:cs typeface="+mn-cs"/>
                          </a:rPr>
                          <m:t>ñ</m:t>
                        </m:r>
                        <m:r>
                          <a:rPr lang="es-MX" sz="1000" b="0" i="1">
                            <a:solidFill>
                              <a:schemeClr val="tx1"/>
                            </a:solidFill>
                            <a:effectLst/>
                            <a:latin typeface="Cambria Math" panose="02040503050406030204" pitchFamily="18" charset="0"/>
                            <a:ea typeface="+mn-ea"/>
                            <a:cs typeface="+mn-cs"/>
                          </a:rPr>
                          <m:t>𝑜</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m:t>
                        </m:r>
                        <m:r>
                          <a:rPr lang="es-MX" sz="1000" b="0" i="1">
                            <a:solidFill>
                              <a:schemeClr val="tx1"/>
                            </a:solidFill>
                            <a:effectLst/>
                            <a:latin typeface="Cambria Math" panose="02040503050406030204" pitchFamily="18" charset="0"/>
                            <a:ea typeface="+mn-ea"/>
                            <a:cs typeface="+mn-cs"/>
                          </a:rPr>
                          <m:t>)</m:t>
                        </m:r>
                      </m:num>
                      <m:den>
                        <m:r>
                          <a:rPr lang="es-MX" sz="1000" b="0" i="1">
                            <a:solidFill>
                              <a:schemeClr val="tx1"/>
                            </a:solidFill>
                            <a:effectLst/>
                            <a:latin typeface="Cambria Math" panose="02040503050406030204" pitchFamily="18" charset="0"/>
                            <a:ea typeface="+mn-ea"/>
                            <a:cs typeface="+mn-cs"/>
                          </a:rPr>
                          <m:t>𝐼𝑛𝑡</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𝑖𝑙</m:t>
                        </m:r>
                        <m:r>
                          <a:rPr lang="es-MX" sz="1000" b="0" i="1">
                            <a:solidFill>
                              <a:schemeClr val="tx1"/>
                            </a:solidFill>
                            <a:effectLst/>
                            <a:latin typeface="Cambria Math" panose="02040503050406030204" pitchFamily="18" charset="0"/>
                            <a:ea typeface="+mn-ea"/>
                            <a:cs typeface="+mn-cs"/>
                          </a:rPr>
                          <m:t>í</m:t>
                        </m:r>
                        <m:r>
                          <a:rPr lang="es-MX" sz="1000" b="0" i="1">
                            <a:solidFill>
                              <a:schemeClr val="tx1"/>
                            </a:solidFill>
                            <a:effectLst/>
                            <a:latin typeface="Cambria Math" panose="02040503050406030204" pitchFamily="18" charset="0"/>
                            <a:ea typeface="+mn-ea"/>
                            <a:cs typeface="+mn-cs"/>
                          </a:rPr>
                          <m:t>𝑐𝑖𝑡𝑎</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𝑎</m:t>
                        </m:r>
                        <m:r>
                          <a:rPr lang="es-MX" sz="1000" b="0" i="1">
                            <a:solidFill>
                              <a:schemeClr val="tx1"/>
                            </a:solidFill>
                            <a:effectLst/>
                            <a:latin typeface="Cambria Math" panose="02040503050406030204" pitchFamily="18" charset="0"/>
                            <a:ea typeface="+mn-ea"/>
                            <a:cs typeface="+mn-cs"/>
                          </a:rPr>
                          <m:t>ñ</m:t>
                        </m:r>
                        <m:r>
                          <a:rPr lang="es-MX" sz="1000" b="0" i="1">
                            <a:solidFill>
                              <a:schemeClr val="tx1"/>
                            </a:solidFill>
                            <a:effectLst/>
                            <a:latin typeface="Cambria Math" panose="02040503050406030204" pitchFamily="18" charset="0"/>
                            <a:ea typeface="+mn-ea"/>
                            <a:cs typeface="+mn-cs"/>
                          </a:rPr>
                          <m:t>𝑜</m:t>
                        </m:r>
                        <m:r>
                          <a:rPr lang="es-MX" sz="1000" b="0" i="1">
                            <a:solidFill>
                              <a:schemeClr val="tx1"/>
                            </a:solidFill>
                            <a:effectLst/>
                            <a:latin typeface="Cambria Math" panose="02040503050406030204" pitchFamily="18" charset="0"/>
                            <a:ea typeface="+mn-ea"/>
                            <a:cs typeface="+mn-cs"/>
                          </a:rPr>
                          <m:t> </m:t>
                        </m:r>
                        <m:d>
                          <m:dPr>
                            <m:ctrlPr>
                              <a:rPr lang="es-MX" sz="1000" b="0" i="1">
                                <a:solidFill>
                                  <a:schemeClr val="tx1"/>
                                </a:solidFill>
                                <a:effectLst/>
                                <a:latin typeface="Cambria Math" panose="02040503050406030204" pitchFamily="18" charset="0"/>
                                <a:ea typeface="+mn-ea"/>
                                <a:cs typeface="+mn-cs"/>
                              </a:rPr>
                            </m:ctrlPr>
                          </m:dPr>
                          <m:e>
                            <m:r>
                              <a:rPr lang="es-MX" sz="1000" b="0" i="1">
                                <a:solidFill>
                                  <a:schemeClr val="tx1"/>
                                </a:solidFill>
                                <a:effectLst/>
                                <a:latin typeface="Cambria Math" panose="02040503050406030204" pitchFamily="18" charset="0"/>
                                <a:ea typeface="+mn-ea"/>
                                <a:cs typeface="+mn-cs"/>
                              </a:rPr>
                              <m:t>𝑖</m:t>
                            </m:r>
                            <m:r>
                              <a:rPr lang="es-MX" sz="1000" b="0" i="1">
                                <a:solidFill>
                                  <a:schemeClr val="tx1"/>
                                </a:solidFill>
                                <a:effectLst/>
                                <a:latin typeface="Cambria Math" panose="02040503050406030204" pitchFamily="18" charset="0"/>
                                <a:ea typeface="+mn-ea"/>
                                <a:cs typeface="+mn-cs"/>
                              </a:rPr>
                              <m:t>−1</m:t>
                            </m:r>
                          </m:e>
                        </m:d>
                      </m:den>
                    </m:f>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5" name="CuadroTexto 4">
              <a:extLst/>
            </xdr:cNvPr>
            <xdr:cNvSpPr txBox="1"/>
          </xdr:nvSpPr>
          <xdr:spPr>
            <a:xfrm>
              <a:off x="3429000" y="6567487"/>
              <a:ext cx="3014864" cy="320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𝐼𝑅=</a:t>
              </a:r>
              <a:r>
                <a:rPr lang="es-MX" sz="1000" i="0">
                  <a:latin typeface="Cambria Math" panose="02040503050406030204" pitchFamily="18" charset="0"/>
                </a:rPr>
                <a:t>(</a:t>
              </a:r>
              <a:r>
                <a:rPr lang="es-MX" sz="1000" b="0" i="0">
                  <a:latin typeface="Cambria Math" panose="02040503050406030204" pitchFamily="18" charset="0"/>
                </a:rPr>
                <a:t>𝐼𝑛𝑡. 𝑖𝑙í𝑐𝑖𝑡𝑎 𝑎ñ𝑜 (𝑖−1)−</a:t>
              </a:r>
              <a:r>
                <a:rPr lang="es-MX" sz="1000" b="0" i="0">
                  <a:solidFill>
                    <a:schemeClr val="tx1"/>
                  </a:solidFill>
                  <a:effectLst/>
                  <a:latin typeface="Cambria Math" panose="02040503050406030204" pitchFamily="18" charset="0"/>
                  <a:ea typeface="+mn-ea"/>
                  <a:cs typeface="+mn-cs"/>
                </a:rPr>
                <a:t>𝐼𝑛𝑡. 𝑖𝑙í𝑐𝑖𝑡𝑎 𝑎ñ𝑜 (𝑖))/(𝐼𝑛𝑡. 𝑖𝑙í𝑐𝑖𝑡𝑎 𝑎ñ𝑜 (𝑖−1) ) </a:t>
              </a:r>
              <a:r>
                <a:rPr lang="es-MX" sz="1000" b="0" i="0">
                  <a:latin typeface="Cambria Math" panose="02040503050406030204" pitchFamily="18" charset="0"/>
                </a:rPr>
                <a:t>𝑥 100</a:t>
              </a:r>
              <a:endParaRPr lang="es-MX" sz="1000"/>
            </a:p>
          </xdr:txBody>
        </xdr:sp>
      </mc:Fallback>
    </mc:AlternateContent>
    <xdr:clientData/>
  </xdr:oneCellAnchor>
  <xdr:oneCellAnchor>
    <xdr:from>
      <xdr:col>3</xdr:col>
      <xdr:colOff>57150</xdr:colOff>
      <xdr:row>7</xdr:row>
      <xdr:rowOff>681037</xdr:rowOff>
    </xdr:from>
    <xdr:ext cx="3212995" cy="264816"/>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300-000006000000}"/>
                </a:ext>
              </a:extLst>
            </xdr:cNvPr>
            <xdr:cNvSpPr txBox="1"/>
          </xdr:nvSpPr>
          <xdr:spPr>
            <a:xfrm>
              <a:off x="3457575" y="7434262"/>
              <a:ext cx="3212995" cy="264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MX" sz="1100" b="0" i="1">
                      <a:latin typeface="Cambria Math" panose="02040503050406030204" pitchFamily="18" charset="0"/>
                    </a:rPr>
                    <m:t>𝑅𝑒𝑑𝑢𝑐</m:t>
                  </m:r>
                  <m:r>
                    <a:rPr lang="es-MX" sz="1100" b="0" i="1">
                      <a:latin typeface="Cambria Math" panose="02040503050406030204" pitchFamily="18" charset="0"/>
                    </a:rPr>
                    <m:t> </m:t>
                  </m:r>
                  <m:r>
                    <a:rPr lang="es-MX" sz="1100" b="0" i="1">
                      <a:latin typeface="Cambria Math" panose="02040503050406030204" pitchFamily="18" charset="0"/>
                    </a:rPr>
                    <m:t>𝑇</m:t>
                  </m:r>
                  <m:r>
                    <a:rPr lang="es-MX" sz="1100" b="0" i="1">
                      <a:latin typeface="Cambria Math" panose="02040503050406030204" pitchFamily="18" charset="0"/>
                    </a:rPr>
                    <m:t>.=(</m:t>
                  </m:r>
                  <m:f>
                    <m:fPr>
                      <m:ctrlPr>
                        <a:rPr lang="es-MX" sz="1100" i="1">
                          <a:latin typeface="Cambria Math" panose="02040503050406030204" pitchFamily="18" charset="0"/>
                        </a:rPr>
                      </m:ctrlPr>
                    </m:fPr>
                    <m:num>
                      <m:r>
                        <a:rPr lang="es-MX" sz="1100" b="0" i="1">
                          <a:latin typeface="Cambria Math" panose="02040503050406030204" pitchFamily="18" charset="0"/>
                        </a:rPr>
                        <m:t>𝑃𝑟𝑜𝑚𝑒𝑑𝑖𝑜</m:t>
                      </m:r>
                      <m:r>
                        <a:rPr lang="es-MX" sz="1100" b="0" i="1">
                          <a:latin typeface="Cambria Math" panose="02040503050406030204" pitchFamily="18" charset="0"/>
                        </a:rPr>
                        <m:t> </m:t>
                      </m:r>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𝑅𝑒𝑎𝑙</m:t>
                      </m:r>
                      <m:r>
                        <a:rPr lang="es-MX" sz="1100" b="0" i="1">
                          <a:latin typeface="Cambria Math" panose="02040503050406030204" pitchFamily="18" charset="0"/>
                        </a:rPr>
                        <m:t>−</m:t>
                      </m:r>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𝑒𝑠𝑡𝑖𝑚𝑎𝑑𝑜</m:t>
                      </m:r>
                    </m:num>
                    <m:den>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𝑒𝑠𝑡𝑖𝑚𝑎𝑑𝑜</m:t>
                      </m:r>
                    </m:den>
                  </m:f>
                  <m:r>
                    <a:rPr lang="es-MX" sz="1100" b="0" i="1">
                      <a:latin typeface="Cambria Math" panose="02040503050406030204" pitchFamily="18" charset="0"/>
                    </a:rPr>
                    <m:t>)</m:t>
                  </m:r>
                </m:oMath>
              </a14:m>
              <a:r>
                <a:rPr lang="es-MX" sz="1100"/>
                <a:t>*100</a:t>
              </a:r>
            </a:p>
          </xdr:txBody>
        </xdr:sp>
      </mc:Choice>
      <mc:Fallback xmlns="">
        <xdr:sp macro="" textlink="">
          <xdr:nvSpPr>
            <xdr:cNvPr id="6" name="CuadroTexto 5">
              <a:extLst/>
            </xdr:cNvPr>
            <xdr:cNvSpPr txBox="1"/>
          </xdr:nvSpPr>
          <xdr:spPr>
            <a:xfrm>
              <a:off x="3457575" y="7434262"/>
              <a:ext cx="3212995" cy="264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𝑅𝑒𝑑𝑢𝑐 𝑇.=(</a:t>
              </a:r>
              <a:r>
                <a:rPr lang="es-MX" sz="1100" i="0">
                  <a:latin typeface="Cambria Math" panose="02040503050406030204" pitchFamily="18" charset="0"/>
                </a:rPr>
                <a:t>(</a:t>
              </a:r>
              <a:r>
                <a:rPr lang="es-MX" sz="1100" b="0" i="0">
                  <a:latin typeface="Cambria Math" panose="02040503050406030204" pitchFamily="18" charset="0"/>
                </a:rPr>
                <a:t>𝑃𝑟𝑜𝑚𝑒𝑑𝑖𝑜 𝑇𝑖𝑒𝑚𝑝𝑜 𝑅𝑒𝑎𝑙−𝑇𝑖𝑒𝑚𝑝𝑜 𝑒𝑠𝑡𝑖𝑚𝑎𝑑𝑜)/(𝑇𝑖𝑒𝑚𝑝𝑜 𝑒𝑠𝑡𝑖𝑚𝑎𝑑𝑜))</a:t>
              </a:r>
              <a:r>
                <a:rPr lang="es-MX" sz="1100"/>
                <a:t>*100</a:t>
              </a:r>
            </a:p>
          </xdr:txBody>
        </xdr:sp>
      </mc:Fallback>
    </mc:AlternateContent>
    <xdr:clientData/>
  </xdr:oneCellAnchor>
  <xdr:twoCellAnchor>
    <xdr:from>
      <xdr:col>3</xdr:col>
      <xdr:colOff>152400</xdr:colOff>
      <xdr:row>9</xdr:row>
      <xdr:rowOff>4762</xdr:rowOff>
    </xdr:from>
    <xdr:to>
      <xdr:col>4</xdr:col>
      <xdr:colOff>2352</xdr:colOff>
      <xdr:row>9</xdr:row>
      <xdr:rowOff>4762</xdr:rowOff>
    </xdr:to>
    <xdr:grpSp>
      <xdr:nvGrpSpPr>
        <xdr:cNvPr id="7" name="Grupo 6">
          <a:extLst>
            <a:ext uri="{FF2B5EF4-FFF2-40B4-BE49-F238E27FC236}">
              <a16:creationId xmlns:a16="http://schemas.microsoft.com/office/drawing/2014/main" id="{00000000-0008-0000-0300-000007000000}"/>
            </a:ext>
          </a:extLst>
        </xdr:cNvPr>
        <xdr:cNvGrpSpPr/>
      </xdr:nvGrpSpPr>
      <xdr:grpSpPr>
        <a:xfrm>
          <a:off x="3552825" y="8348662"/>
          <a:ext cx="2516952" cy="0"/>
          <a:chOff x="4876800" y="7777162"/>
          <a:chExt cx="1907352" cy="445672"/>
        </a:xfrm>
      </xdr:grpSpPr>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00000000-0008-0000-0300-000008000000}"/>
                  </a:ext>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m:rPr>
                          <m:nor/>
                        </m:rPr>
                        <a:rPr lang="es-MX" sz="900">
                          <a:solidFill>
                            <a:schemeClr val="tx1"/>
                          </a:solidFill>
                          <a:effectLst/>
                          <a:latin typeface="+mn-lt"/>
                          <a:ea typeface="+mn-ea"/>
                          <a:cs typeface="+mn-cs"/>
                        </a:rPr>
                        <m:t> </m:t>
                      </m:r>
                      <m:r>
                        <m:rPr>
                          <m:nor/>
                        </m:rPr>
                        <a:rPr lang="es-MX" sz="900">
                          <a:solidFill>
                            <a:schemeClr val="tx1"/>
                          </a:solidFill>
                          <a:effectLst/>
                          <a:latin typeface="+mn-lt"/>
                          <a:ea typeface="+mn-ea"/>
                          <a:cs typeface="+mn-cs"/>
                        </a:rPr>
                        <m:t>Combustible</m:t>
                      </m:r>
                      <m:r>
                        <m:rPr>
                          <m:nor/>
                        </m:rPr>
                        <a:rPr lang="es-MX" sz="900">
                          <a:solidFill>
                            <a:schemeClr val="tx1"/>
                          </a:solidFill>
                          <a:effectLst/>
                          <a:latin typeface="+mn-lt"/>
                          <a:ea typeface="+mn-ea"/>
                          <a:cs typeface="+mn-cs"/>
                        </a:rPr>
                        <m:t>)</m:t>
                      </m:r>
                    </m:oMath>
                  </m:oMathPara>
                </a14:m>
                <a:endParaRPr lang="es-MX" sz="900"/>
              </a:p>
            </xdr:txBody>
          </xdr:sp>
        </mc:Choice>
        <mc:Fallback xmlns="">
          <xdr:sp macro="" textlink="">
            <xdr:nvSpPr>
              <xdr:cNvPr id="8" name="CuadroTexto 7">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a:t>
                </a:r>
                <a:r>
                  <a:rPr lang="es-MX" sz="900" i="0">
                    <a:solidFill>
                      <a:schemeClr val="tx1"/>
                    </a:solidFill>
                    <a:effectLst/>
                    <a:latin typeface="Cambria Math" panose="02040503050406030204" pitchFamily="18" charset="0"/>
                    <a:ea typeface="+mn-ea"/>
                    <a:cs typeface="+mn-cs"/>
                  </a:rPr>
                  <a:t> Combustible)</a:t>
                </a:r>
                <a:r>
                  <a:rPr lang="es-CO" sz="900" i="0">
                    <a:solidFill>
                      <a:schemeClr val="tx1"/>
                    </a:solidFill>
                    <a:effectLst/>
                    <a:latin typeface="+mn-lt"/>
                    <a:ea typeface="+mn-ea"/>
                    <a:cs typeface="+mn-cs"/>
                  </a:rPr>
                  <a:t>"</a:t>
                </a:r>
                <a:endParaRPr lang="es-MX" sz="900"/>
              </a:p>
            </xdr:txBody>
          </xdr:sp>
        </mc:Fallback>
      </mc:AlternateContent>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00000000-0008-0000-0300-000009000000}"/>
                  </a:ext>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𝐸𝐸𝑇</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𝐴𝐸𝐸𝑇</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9" name="CuadroTexto 8">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(𝐸𝐸𝑇 −𝐴𝐸𝐸𝑇)</a:t>
                </a:r>
                <a:endParaRPr lang="es-MX" sz="900"/>
              </a:p>
            </xdr:txBody>
          </xdr:sp>
        </mc:Fallback>
      </mc:AlternateContent>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00000000-0008-0000-0300-00000A000000}"/>
                  </a:ext>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 </m:t>
                          </m:r>
                          <m:r>
                            <a:rPr lang="es-MX" sz="900" b="0" i="1">
                              <a:latin typeface="Cambria Math" panose="02040503050406030204" pitchFamily="18" charset="0"/>
                            </a:rPr>
                            <m:t>𝐶𝑂</m:t>
                          </m:r>
                          <m:r>
                            <a:rPr lang="es-MX" sz="900" b="0" i="1">
                              <a:latin typeface="Cambria Math" panose="02040503050406030204" pitchFamily="18" charset="0"/>
                            </a:rPr>
                            <m:t>2</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𝑡𝑒𝑜𝑟𝑖𝑐𝑜</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𝑟𝑒𝑎𝑙</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10" name="CuadroTexto 9">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 𝐶𝑂2)=</a:t>
                </a:r>
                <a:r>
                  <a:rPr lang="es-MX" sz="900" b="0" i="0">
                    <a:solidFill>
                      <a:schemeClr val="tx1"/>
                    </a:solidFill>
                    <a:effectLst/>
                    <a:latin typeface="Cambria Math" panose="02040503050406030204" pitchFamily="18" charset="0"/>
                    <a:ea typeface="+mn-ea"/>
                    <a:cs typeface="+mn-cs"/>
                  </a:rPr>
                  <a:t>(𝐶𝑂2 𝑡𝑒𝑜𝑟𝑖𝑐𝑜 −𝐶𝑂2 𝑟𝑒𝑎𝑙)</a:t>
                </a:r>
                <a:endParaRPr lang="es-MX" sz="900"/>
              </a:p>
            </xdr:txBody>
          </xdr:sp>
        </mc:Fallback>
      </mc:AlternateContent>
    </xdr:grpSp>
    <xdr:clientData/>
  </xdr:twoCellAnchor>
  <xdr:oneCellAnchor>
    <xdr:from>
      <xdr:col>3</xdr:col>
      <xdr:colOff>123825</xdr:colOff>
      <xdr:row>9</xdr:row>
      <xdr:rowOff>252412</xdr:rowOff>
    </xdr:from>
    <xdr:ext cx="2667973" cy="318100"/>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00000000-0008-0000-0300-00000B000000}"/>
                </a:ext>
              </a:extLst>
            </xdr:cNvPr>
            <xdr:cNvSpPr txBox="1"/>
          </xdr:nvSpPr>
          <xdr:spPr>
            <a:xfrm>
              <a:off x="3524250" y="8596312"/>
              <a:ext cx="2667973"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𝐼𝐶𝐴</m:t>
                    </m:r>
                    <m:r>
                      <a:rPr lang="es-MX" sz="1000" b="0" i="1">
                        <a:latin typeface="Cambria Math" panose="02040503050406030204" pitchFamily="18" charset="0"/>
                      </a:rPr>
                      <m:t>=</m:t>
                    </m:r>
                    <m:r>
                      <a:rPr lang="es-MX" sz="1000" b="0" i="1">
                        <a:latin typeface="Cambria Math" panose="02040503050406030204" pitchFamily="18" charset="0"/>
                      </a:rPr>
                      <m:t>𝑝𝑟𝑜𝑚𝑒𝑑𝑖𝑜</m:t>
                    </m:r>
                    <m:f>
                      <m:fPr>
                        <m:ctrlPr>
                          <a:rPr lang="es-MX" sz="1000" b="0" i="1">
                            <a:latin typeface="Cambria Math" panose="02040503050406030204" pitchFamily="18" charset="0"/>
                          </a:rPr>
                        </m:ctrlPr>
                      </m:fPr>
                      <m:num>
                        <m:r>
                          <a:rPr lang="es-MX" sz="1000" b="0" i="1">
                            <a:latin typeface="Cambria Math" panose="02040503050406030204" pitchFamily="18" charset="0"/>
                          </a:rPr>
                          <m:t>% </m:t>
                        </m:r>
                        <m:r>
                          <a:rPr lang="es-MX" sz="1000" b="0" i="1">
                            <a:latin typeface="Cambria Math" panose="02040503050406030204" pitchFamily="18" charset="0"/>
                          </a:rPr>
                          <m:t>𝑐𝑢𝑚𝑝𝑙𝑖𝑚𝑖𝑒𝑛𝑡𝑜</m:t>
                        </m:r>
                        <m:r>
                          <a:rPr lang="es-MX" sz="1000" b="0" i="1">
                            <a:latin typeface="Cambria Math" panose="02040503050406030204" pitchFamily="18" charset="0"/>
                          </a:rPr>
                          <m:t> </m:t>
                        </m:r>
                        <m:r>
                          <a:rPr lang="es-MX" sz="1000" b="0" i="1">
                            <a:latin typeface="Cambria Math" panose="02040503050406030204" pitchFamily="18" charset="0"/>
                          </a:rPr>
                          <m:t>𝑎𝑒𝑟𝑜𝑝𝑢𝑒𝑟𝑡𝑜𝑠</m:t>
                        </m:r>
                      </m:num>
                      <m:den>
                        <m:r>
                          <a:rPr lang="es-MX" sz="1000" b="0" i="1">
                            <a:latin typeface="Cambria Math" panose="02040503050406030204" pitchFamily="18" charset="0"/>
                          </a:rPr>
                          <m:t># </m:t>
                        </m:r>
                        <m:r>
                          <a:rPr lang="es-MX" sz="1000" b="0" i="1">
                            <a:latin typeface="Cambria Math" panose="02040503050406030204" pitchFamily="18" charset="0"/>
                          </a:rPr>
                          <m:t>𝑎𝑒𝑟𝑜𝑝𝑢𝑒𝑟𝑡𝑜𝑠</m:t>
                        </m:r>
                      </m:den>
                    </m:f>
                  </m:oMath>
                </m:oMathPara>
              </a14:m>
              <a:endParaRPr lang="es-MX" sz="1000"/>
            </a:p>
          </xdr:txBody>
        </xdr:sp>
      </mc:Choice>
      <mc:Fallback xmlns="">
        <xdr:sp macro="" textlink="">
          <xdr:nvSpPr>
            <xdr:cNvPr id="11" name="CuadroTexto 10">
              <a:extLst/>
            </xdr:cNvPr>
            <xdr:cNvSpPr txBox="1"/>
          </xdr:nvSpPr>
          <xdr:spPr>
            <a:xfrm>
              <a:off x="3524250" y="8596312"/>
              <a:ext cx="2667973"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𝐼𝐶𝐴=𝑝𝑟𝑜𝑚𝑒𝑑𝑖𝑜 (% 𝑐𝑢𝑚𝑝𝑙𝑖𝑚𝑖𝑒𝑛𝑡𝑜 𝑎𝑒𝑟𝑜𝑝𝑢𝑒𝑟𝑡𝑜𝑠)/(# 𝑎𝑒𝑟𝑜𝑝𝑢𝑒𝑟𝑡𝑜𝑠)</a:t>
              </a:r>
              <a:endParaRPr lang="es-MX" sz="1000"/>
            </a:p>
          </xdr:txBody>
        </xdr:sp>
      </mc:Fallback>
    </mc:AlternateContent>
    <xdr:clientData/>
  </xdr:oneCellAnchor>
  <xdr:twoCellAnchor>
    <xdr:from>
      <xdr:col>3</xdr:col>
      <xdr:colOff>27186</xdr:colOff>
      <xdr:row>11</xdr:row>
      <xdr:rowOff>76206</xdr:rowOff>
    </xdr:from>
    <xdr:to>
      <xdr:col>4</xdr:col>
      <xdr:colOff>1374</xdr:colOff>
      <xdr:row>11</xdr:row>
      <xdr:rowOff>781057</xdr:rowOff>
    </xdr:to>
    <xdr:grpSp>
      <xdr:nvGrpSpPr>
        <xdr:cNvPr id="12" name="Grupo 11">
          <a:extLst>
            <a:ext uri="{FF2B5EF4-FFF2-40B4-BE49-F238E27FC236}">
              <a16:creationId xmlns:a16="http://schemas.microsoft.com/office/drawing/2014/main" id="{00000000-0008-0000-0300-00000C000000}"/>
            </a:ext>
          </a:extLst>
        </xdr:cNvPr>
        <xdr:cNvGrpSpPr/>
      </xdr:nvGrpSpPr>
      <xdr:grpSpPr>
        <a:xfrm>
          <a:off x="3427611" y="10067931"/>
          <a:ext cx="2641188" cy="704851"/>
          <a:chOff x="4819182" y="10982325"/>
          <a:chExt cx="1152993" cy="731869"/>
        </a:xfrm>
      </xdr:grpSpPr>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300-00000D000000}"/>
                  </a:ext>
                </a:extLst>
              </xdr:cNvPr>
              <xdr:cNvSpPr txBox="1"/>
            </xdr:nvSpPr>
            <xdr:spPr>
              <a:xfrm>
                <a:off x="4819650" y="10982325"/>
                <a:ext cx="1152525"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MX" sz="1000" i="1">
                              <a:latin typeface="Cambria Math" panose="02040503050406030204" pitchFamily="18" charset="0"/>
                            </a:rPr>
                          </m:ctrlPr>
                        </m:fPr>
                        <m:num>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𝑜𝑝𝑒𝑟𝑎𝑑𝑎𝑠</m:t>
                          </m:r>
                        </m:num>
                        <m:den>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𝑎𝑝𝑟𝑜𝑏𝑎𝑑𝑎𝑠</m:t>
                          </m:r>
                        </m:den>
                      </m:f>
                    </m:oMath>
                  </m:oMathPara>
                </a14:m>
                <a:endParaRPr lang="es-MX" sz="1000"/>
              </a:p>
            </xdr:txBody>
          </xdr:sp>
        </mc:Choice>
        <mc:Fallback xmlns="">
          <xdr:sp macro="" textlink="">
            <xdr:nvSpPr>
              <xdr:cNvPr id="13" name="CuadroTexto 12">
                <a:extLst/>
              </xdr:cNvPr>
              <xdr:cNvSpPr txBox="1"/>
            </xdr:nvSpPr>
            <xdr:spPr>
              <a:xfrm>
                <a:off x="4819650" y="10982325"/>
                <a:ext cx="1152525"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MX" sz="1000" i="0">
                    <a:latin typeface="Cambria Math" panose="02040503050406030204" pitchFamily="18" charset="0"/>
                  </a:rPr>
                  <a:t>(</a:t>
                </a:r>
                <a:r>
                  <a:rPr lang="es-MX" sz="1000" b="0" i="0">
                    <a:latin typeface="Cambria Math" panose="02040503050406030204" pitchFamily="18" charset="0"/>
                  </a:rPr>
                  <a:t>𝑟𝑢𝑡𝑎𝑠 𝑜𝑝𝑒𝑟𝑎𝑑𝑎𝑠)/(𝑟𝑢𝑡𝑎𝑠 𝑎𝑝𝑟𝑜𝑏𝑎𝑑𝑎𝑠)</a:t>
                </a:r>
                <a:endParaRPr lang="es-MX" sz="1000"/>
              </a:p>
            </xdr:txBody>
          </xdr:sp>
        </mc:Fallback>
      </mc:AlternateContent>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id="{00000000-0008-0000-0300-00000E000000}"/>
                  </a:ext>
                </a:extLst>
              </xdr:cNvPr>
              <xdr:cNvSpPr txBox="1"/>
            </xdr:nvSpPr>
            <xdr:spPr>
              <a:xfrm>
                <a:off x="4819182" y="11382373"/>
                <a:ext cx="1152525" cy="331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MX" sz="1000" i="1">
                              <a:latin typeface="Cambria Math" panose="02040503050406030204" pitchFamily="18" charset="0"/>
                            </a:rPr>
                          </m:ctrlPr>
                        </m:fPr>
                        <m:num>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𝑎𝑝𝑟𝑜𝑏𝑎𝑑𝑎𝑠</m:t>
                          </m:r>
                        </m:num>
                        <m:den>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𝑠𝑜𝑙𝑖𝑐𝑖𝑡𝑎𝑑𝑎𝑠</m:t>
                          </m:r>
                        </m:den>
                      </m:f>
                    </m:oMath>
                  </m:oMathPara>
                </a14:m>
                <a:endParaRPr lang="es-MX" sz="1000"/>
              </a:p>
            </xdr:txBody>
          </xdr:sp>
        </mc:Choice>
        <mc:Fallback xmlns="">
          <xdr:sp macro="" textlink="">
            <xdr:nvSpPr>
              <xdr:cNvPr id="14" name="CuadroTexto 13">
                <a:extLst/>
              </xdr:cNvPr>
              <xdr:cNvSpPr txBox="1"/>
            </xdr:nvSpPr>
            <xdr:spPr>
              <a:xfrm>
                <a:off x="4819182" y="11382373"/>
                <a:ext cx="1152525" cy="331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MX" sz="1000" i="0">
                    <a:latin typeface="Cambria Math" panose="02040503050406030204" pitchFamily="18" charset="0"/>
                  </a:rPr>
                  <a:t>(</a:t>
                </a:r>
                <a:r>
                  <a:rPr lang="es-MX" sz="1000" b="0" i="0">
                    <a:latin typeface="Cambria Math" panose="02040503050406030204" pitchFamily="18" charset="0"/>
                  </a:rPr>
                  <a:t>𝑟𝑢𝑡𝑎𝑠 𝑎𝑝𝑟𝑜𝑏𝑎𝑑𝑎𝑠)/(𝑟𝑢𝑡𝑎𝑠 𝑠𝑜𝑙𝑖𝑐𝑖𝑡𝑎𝑑𝑎𝑠)</a:t>
                </a:r>
                <a:endParaRPr lang="es-MX" sz="1000"/>
              </a:p>
            </xdr:txBody>
          </xdr:sp>
        </mc:Fallback>
      </mc:AlternateContent>
    </xdr:grpSp>
    <xdr:clientData/>
  </xdr:twoCellAnchor>
  <xdr:oneCellAnchor>
    <xdr:from>
      <xdr:col>3</xdr:col>
      <xdr:colOff>104775</xdr:colOff>
      <xdr:row>12</xdr:row>
      <xdr:rowOff>242887</xdr:rowOff>
    </xdr:from>
    <xdr:ext cx="2021579" cy="292259"/>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id="{00000000-0008-0000-0300-00000F000000}"/>
                </a:ext>
              </a:extLst>
            </xdr:cNvPr>
            <xdr:cNvSpPr txBox="1"/>
          </xdr:nvSpPr>
          <xdr:spPr>
            <a:xfrm>
              <a:off x="3505200" y="10977562"/>
              <a:ext cx="2021579" cy="2922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𝐶𝑃𝑇</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𝑁𝑜𝑟𝑚𝑎𝑠</m:t>
                        </m:r>
                        <m:r>
                          <a:rPr lang="es-MX" sz="1000" b="0" i="1">
                            <a:latin typeface="Cambria Math" panose="02040503050406030204" pitchFamily="18" charset="0"/>
                          </a:rPr>
                          <m:t> </m:t>
                        </m:r>
                        <m:r>
                          <a:rPr lang="es-MX" sz="1000" b="0" i="1">
                            <a:latin typeface="Cambria Math" panose="02040503050406030204" pitchFamily="18" charset="0"/>
                          </a:rPr>
                          <m:t>𝑎𝑟𝑚𝑜𝑛𝑖𝑧𝑎𝑑𝑎𝑠</m:t>
                        </m:r>
                      </m:num>
                      <m:den>
                        <m:r>
                          <a:rPr lang="es-MX" sz="1000" b="0" i="1">
                            <a:latin typeface="Cambria Math" panose="02040503050406030204" pitchFamily="18" charset="0"/>
                          </a:rPr>
                          <m:t>𝑁𝑜𝑟𝑚𝑎𝑠</m:t>
                        </m:r>
                        <m:r>
                          <a:rPr lang="es-MX" sz="1000" b="0" i="1">
                            <a:latin typeface="Cambria Math" panose="02040503050406030204" pitchFamily="18" charset="0"/>
                          </a:rPr>
                          <m:t> </m:t>
                        </m:r>
                        <m:r>
                          <a:rPr lang="es-MX" sz="1000" b="0" i="1">
                            <a:latin typeface="Cambria Math" panose="02040503050406030204" pitchFamily="18" charset="0"/>
                          </a:rPr>
                          <m:t>𝐿𝐴𝑅</m:t>
                        </m:r>
                      </m:den>
                    </m:f>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15" name="CuadroTexto 14">
              <a:extLst/>
            </xdr:cNvPr>
            <xdr:cNvSpPr txBox="1"/>
          </xdr:nvSpPr>
          <xdr:spPr>
            <a:xfrm>
              <a:off x="3505200" y="10977562"/>
              <a:ext cx="2021579" cy="2922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𝐶𝑃𝑇=</a:t>
              </a:r>
              <a:r>
                <a:rPr lang="es-MX" sz="1000" i="0">
                  <a:latin typeface="Cambria Math" panose="02040503050406030204" pitchFamily="18" charset="0"/>
                </a:rPr>
                <a:t>(</a:t>
              </a:r>
              <a:r>
                <a:rPr lang="es-MX" sz="1000" b="0" i="0">
                  <a:latin typeface="Cambria Math" panose="02040503050406030204" pitchFamily="18" charset="0"/>
                </a:rPr>
                <a:t>𝑁𝑜𝑟𝑚𝑎𝑠 𝑎𝑟𝑚𝑜𝑛𝑖𝑧𝑎𝑑𝑎𝑠)/(𝑁𝑜𝑟𝑚𝑎𝑠 𝐿𝐴𝑅) 𝑥 100</a:t>
              </a:r>
              <a:endParaRPr lang="es-MX" sz="1000"/>
            </a:p>
          </xdr:txBody>
        </xdr:sp>
      </mc:Fallback>
    </mc:AlternateContent>
    <xdr:clientData/>
  </xdr:oneCellAnchor>
  <xdr:oneCellAnchor>
    <xdr:from>
      <xdr:col>3</xdr:col>
      <xdr:colOff>66675</xdr:colOff>
      <xdr:row>14</xdr:row>
      <xdr:rowOff>595312</xdr:rowOff>
    </xdr:from>
    <xdr:ext cx="1706043" cy="319959"/>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00000000-0008-0000-0300-000010000000}"/>
                </a:ext>
              </a:extLst>
            </xdr:cNvPr>
            <xdr:cNvSpPr txBox="1"/>
          </xdr:nvSpPr>
          <xdr:spPr>
            <a:xfrm>
              <a:off x="3467100" y="12768262"/>
              <a:ext cx="1706043" cy="319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𝐸𝑅</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 </m:t>
                        </m:r>
                        <m:r>
                          <a:rPr lang="es-MX" sz="1000" b="0" i="1">
                            <a:latin typeface="Cambria Math" panose="02040503050406030204" pitchFamily="18" charset="0"/>
                          </a:rPr>
                          <m:t>𝐸𝑗𝑒𝑐𝑢𝑐𝑖</m:t>
                        </m:r>
                        <m:r>
                          <a:rPr lang="es-MX" sz="1000" b="0" i="1">
                            <a:latin typeface="Cambria Math" panose="02040503050406030204" pitchFamily="18" charset="0"/>
                          </a:rPr>
                          <m:t>ó</m:t>
                        </m:r>
                        <m:r>
                          <a:rPr lang="es-MX" sz="1000" b="0" i="1">
                            <a:latin typeface="Cambria Math" panose="02040503050406030204" pitchFamily="18" charset="0"/>
                          </a:rPr>
                          <m:t>𝑛</m:t>
                        </m:r>
                        <m:r>
                          <a:rPr lang="es-MX" sz="1000" b="0" i="1">
                            <a:latin typeface="Cambria Math" panose="02040503050406030204" pitchFamily="18" charset="0"/>
                          </a:rPr>
                          <m:t> </m:t>
                        </m:r>
                        <m:r>
                          <a:rPr lang="es-MX" sz="1000" b="0" i="1">
                            <a:latin typeface="Cambria Math" panose="02040503050406030204" pitchFamily="18" charset="0"/>
                          </a:rPr>
                          <m:t>𝐹</m:t>
                        </m:r>
                        <m:r>
                          <a:rPr lang="es-MX" sz="1000" b="0" i="1">
                            <a:latin typeface="Cambria Math" panose="02040503050406030204" pitchFamily="18" charset="0"/>
                          </a:rPr>
                          <m:t>í</m:t>
                        </m:r>
                        <m:r>
                          <a:rPr lang="es-MX" sz="1000" b="0" i="1">
                            <a:latin typeface="Cambria Math" panose="02040503050406030204" pitchFamily="18" charset="0"/>
                          </a:rPr>
                          <m:t>𝑠𝑖𝑐𝑎</m:t>
                        </m:r>
                        <m:r>
                          <a:rPr lang="es-MX" sz="1000" b="0" i="1">
                            <a:latin typeface="Cambria Math" panose="02040503050406030204" pitchFamily="18" charset="0"/>
                          </a:rPr>
                          <m:t> </m:t>
                        </m:r>
                      </m:num>
                      <m:den>
                        <m:r>
                          <a:rPr lang="es-MX" sz="1000" b="0" i="1">
                            <a:latin typeface="Cambria Math" panose="02040503050406030204" pitchFamily="18" charset="0"/>
                          </a:rPr>
                          <m:t>%</m:t>
                        </m:r>
                        <m:r>
                          <a:rPr lang="es-MX" sz="1000" b="0" i="1">
                            <a:latin typeface="Cambria Math" panose="02040503050406030204" pitchFamily="18" charset="0"/>
                          </a:rPr>
                          <m:t>𝐸𝑗𝑒𝑐𝑢𝑐𝑖</m:t>
                        </m:r>
                        <m:r>
                          <a:rPr lang="es-MX" sz="1000" b="0" i="1">
                            <a:latin typeface="Cambria Math" panose="02040503050406030204" pitchFamily="18" charset="0"/>
                          </a:rPr>
                          <m:t>ó</m:t>
                        </m:r>
                        <m:r>
                          <a:rPr lang="es-MX" sz="1000" b="0" i="1">
                            <a:latin typeface="Cambria Math" panose="02040503050406030204" pitchFamily="18" charset="0"/>
                          </a:rPr>
                          <m:t>𝑛</m:t>
                        </m:r>
                        <m:r>
                          <a:rPr lang="es-MX" sz="1000" b="0" i="1">
                            <a:latin typeface="Cambria Math" panose="02040503050406030204" pitchFamily="18" charset="0"/>
                          </a:rPr>
                          <m:t> </m:t>
                        </m:r>
                        <m:r>
                          <a:rPr lang="es-MX" sz="1000" b="0" i="1">
                            <a:latin typeface="Cambria Math" panose="02040503050406030204" pitchFamily="18" charset="0"/>
                          </a:rPr>
                          <m:t>𝐹𝑖𝑛𝑎𝑛𝑐𝑖𝑒𝑟𝑎</m:t>
                        </m:r>
                      </m:den>
                    </m:f>
                  </m:oMath>
                </m:oMathPara>
              </a14:m>
              <a:endParaRPr lang="es-MX" sz="1000"/>
            </a:p>
          </xdr:txBody>
        </xdr:sp>
      </mc:Choice>
      <mc:Fallback xmlns="">
        <xdr:sp macro="" textlink="">
          <xdr:nvSpPr>
            <xdr:cNvPr id="16" name="CuadroTexto 15">
              <a:extLst/>
            </xdr:cNvPr>
            <xdr:cNvSpPr txBox="1"/>
          </xdr:nvSpPr>
          <xdr:spPr>
            <a:xfrm>
              <a:off x="3467100" y="12768262"/>
              <a:ext cx="1706043" cy="319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𝐸𝑅=</a:t>
              </a:r>
              <a:r>
                <a:rPr lang="es-MX" sz="1000" i="0">
                  <a:latin typeface="Cambria Math" panose="02040503050406030204" pitchFamily="18" charset="0"/>
                </a:rPr>
                <a:t>(</a:t>
              </a:r>
              <a:r>
                <a:rPr lang="es-MX" sz="1000" b="0" i="0">
                  <a:latin typeface="Cambria Math" panose="02040503050406030204" pitchFamily="18" charset="0"/>
                </a:rPr>
                <a:t>% 𝐸𝑗𝑒𝑐𝑢𝑐𝑖ó𝑛 𝐹í𝑠𝑖𝑐𝑎 )/(%𝐸𝑗𝑒𝑐𝑢𝑐𝑖ó𝑛 𝐹𝑖𝑛𝑎𝑛𝑐𝑖𝑒𝑟𝑎)</a:t>
              </a:r>
              <a:endParaRPr lang="es-MX" sz="1000"/>
            </a:p>
          </xdr:txBody>
        </xdr:sp>
      </mc:Fallback>
    </mc:AlternateContent>
    <xdr:clientData/>
  </xdr:oneCellAnchor>
  <xdr:oneCellAnchor>
    <xdr:from>
      <xdr:col>3</xdr:col>
      <xdr:colOff>47625</xdr:colOff>
      <xdr:row>15</xdr:row>
      <xdr:rowOff>471487</xdr:rowOff>
    </xdr:from>
    <xdr:ext cx="2561278" cy="319190"/>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300-000011000000}"/>
                </a:ext>
              </a:extLst>
            </xdr:cNvPr>
            <xdr:cNvSpPr txBox="1"/>
          </xdr:nvSpPr>
          <xdr:spPr>
            <a:xfrm>
              <a:off x="3448050" y="13368337"/>
              <a:ext cx="256127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𝐶𝑢𝑚𝑝𝑙𝑖𝑚𝑖𝑒𝑛𝑡𝑜</m:t>
                    </m:r>
                    <m:r>
                      <a:rPr lang="es-MX" sz="1000" b="0" i="1">
                        <a:latin typeface="Cambria Math" panose="02040503050406030204" pitchFamily="18" charset="0"/>
                      </a:rPr>
                      <m:t> </m:t>
                    </m:r>
                    <m:r>
                      <a:rPr lang="es-MX" sz="1000" b="0" i="1">
                        <a:latin typeface="Cambria Math" panose="02040503050406030204" pitchFamily="18" charset="0"/>
                      </a:rPr>
                      <m:t>𝐼𝑃𝐴</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𝑉𝑎𝑙𝑜𝑟</m:t>
                        </m:r>
                        <m:r>
                          <a:rPr lang="es-MX" sz="1000" b="0" i="1">
                            <a:latin typeface="Cambria Math" panose="02040503050406030204" pitchFamily="18" charset="0"/>
                          </a:rPr>
                          <m:t> </m:t>
                        </m:r>
                        <m:r>
                          <a:rPr lang="es-MX" sz="1000" b="0" i="1">
                            <a:latin typeface="Cambria Math" panose="02040503050406030204" pitchFamily="18" charset="0"/>
                          </a:rPr>
                          <m:t>𝑡𝑜𝑡𝑎𝑙</m:t>
                        </m:r>
                        <m:r>
                          <a:rPr lang="es-MX" sz="1000" b="0" i="1">
                            <a:latin typeface="Cambria Math" panose="02040503050406030204" pitchFamily="18" charset="0"/>
                          </a:rPr>
                          <m:t> </m:t>
                        </m:r>
                        <m:r>
                          <a:rPr lang="es-MX" sz="1000" b="0" i="1">
                            <a:latin typeface="Cambria Math" panose="02040503050406030204" pitchFamily="18" charset="0"/>
                          </a:rPr>
                          <m:t>𝑑𝑒</m:t>
                        </m:r>
                        <m:r>
                          <a:rPr lang="es-MX" sz="1000" b="0" i="1">
                            <a:latin typeface="Cambria Math" panose="02040503050406030204" pitchFamily="18" charset="0"/>
                          </a:rPr>
                          <m:t> </m:t>
                        </m:r>
                        <m:r>
                          <a:rPr lang="es-MX" sz="1000" b="0" i="1">
                            <a:latin typeface="Cambria Math" panose="02040503050406030204" pitchFamily="18" charset="0"/>
                          </a:rPr>
                          <m:t>𝑟𝑒𝑐𝑎𝑢𝑑𝑜</m:t>
                        </m:r>
                      </m:num>
                      <m:den>
                        <m:r>
                          <a:rPr lang="es-MX" sz="1000" b="0" i="1">
                            <a:latin typeface="Cambria Math" panose="02040503050406030204" pitchFamily="18" charset="0"/>
                          </a:rPr>
                          <m:t>𝑉𝑎𝑙𝑜𝑟</m:t>
                        </m:r>
                        <m:r>
                          <a:rPr lang="es-MX" sz="1000" b="0" i="1">
                            <a:latin typeface="Cambria Math" panose="02040503050406030204" pitchFamily="18" charset="0"/>
                          </a:rPr>
                          <m:t> </m:t>
                        </m:r>
                        <m:r>
                          <a:rPr lang="es-MX" sz="1000" b="0" i="1">
                            <a:latin typeface="Cambria Math" panose="02040503050406030204" pitchFamily="18" charset="0"/>
                          </a:rPr>
                          <m:t>𝑡𝑜𝑡𝑎𝑙</m:t>
                        </m:r>
                        <m:r>
                          <a:rPr lang="es-MX" sz="1000" b="0" i="1">
                            <a:latin typeface="Cambria Math" panose="02040503050406030204" pitchFamily="18" charset="0"/>
                          </a:rPr>
                          <m:t> </m:t>
                        </m:r>
                        <m:r>
                          <a:rPr lang="es-MX" sz="1000" b="0" i="1">
                            <a:latin typeface="Cambria Math" panose="02040503050406030204" pitchFamily="18" charset="0"/>
                          </a:rPr>
                          <m:t>𝑖𝑛𝑔𝑟𝑒𝑠𝑜</m:t>
                        </m:r>
                      </m:den>
                    </m:f>
                  </m:oMath>
                </m:oMathPara>
              </a14:m>
              <a:endParaRPr lang="es-MX" sz="1000"/>
            </a:p>
          </xdr:txBody>
        </xdr:sp>
      </mc:Choice>
      <mc:Fallback xmlns="">
        <xdr:sp macro="" textlink="">
          <xdr:nvSpPr>
            <xdr:cNvPr id="17" name="CuadroTexto 16">
              <a:extLst/>
            </xdr:cNvPr>
            <xdr:cNvSpPr txBox="1"/>
          </xdr:nvSpPr>
          <xdr:spPr>
            <a:xfrm>
              <a:off x="3448050" y="13368337"/>
              <a:ext cx="256127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𝐶𝑢𝑚𝑝𝑙𝑖𝑚𝑖𝑒𝑛𝑡𝑜 𝐼𝑃𝐴=</a:t>
              </a:r>
              <a:r>
                <a:rPr lang="es-MX" sz="1000" i="0">
                  <a:latin typeface="Cambria Math" panose="02040503050406030204" pitchFamily="18" charset="0"/>
                </a:rPr>
                <a:t>(</a:t>
              </a:r>
              <a:r>
                <a:rPr lang="es-MX" sz="1000" b="0" i="0">
                  <a:latin typeface="Cambria Math" panose="02040503050406030204" pitchFamily="18" charset="0"/>
                </a:rPr>
                <a:t>𝑉𝑎𝑙𝑜𝑟 𝑡𝑜𝑡𝑎𝑙 𝑑𝑒 𝑟𝑒𝑐𝑎𝑢𝑑𝑜)/(𝑉𝑎𝑙𝑜𝑟 𝑡𝑜𝑡𝑎𝑙 𝑖𝑛𝑔𝑟𝑒𝑠𝑜)</a:t>
              </a:r>
              <a:endParaRPr lang="es-MX" sz="1000"/>
            </a:p>
          </xdr:txBody>
        </xdr:sp>
      </mc:Fallback>
    </mc:AlternateContent>
    <xdr:clientData/>
  </xdr:oneCellAnchor>
  <xdr:oneCellAnchor>
    <xdr:from>
      <xdr:col>3</xdr:col>
      <xdr:colOff>114300</xdr:colOff>
      <xdr:row>16</xdr:row>
      <xdr:rowOff>547687</xdr:rowOff>
    </xdr:from>
    <xdr:ext cx="2491771" cy="156518"/>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00000000-0008-0000-0300-000012000000}"/>
                </a:ext>
              </a:extLst>
            </xdr:cNvPr>
            <xdr:cNvSpPr txBox="1"/>
          </xdr:nvSpPr>
          <xdr:spPr>
            <a:xfrm>
              <a:off x="3514725" y="14016037"/>
              <a:ext cx="2491771"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𝑃𝐸𝑇𝐼</m:t>
                    </m:r>
                    <m:r>
                      <a:rPr lang="es-MX" sz="1000" b="0" i="1">
                        <a:latin typeface="Cambria Math" panose="02040503050406030204" pitchFamily="18" charset="0"/>
                      </a:rPr>
                      <m:t>=</m:t>
                    </m:r>
                    <m:r>
                      <a:rPr lang="es-MX" sz="1000" b="0" i="1">
                        <a:latin typeface="Cambria Math" panose="02040503050406030204" pitchFamily="18" charset="0"/>
                      </a:rPr>
                      <m:t>𝑝𝑟𝑜𝑚𝑒𝑑𝑖𝑜</m:t>
                    </m:r>
                    <m:r>
                      <a:rPr lang="es-MX" sz="1000" b="0" i="1">
                        <a:latin typeface="Cambria Math" panose="02040503050406030204" pitchFamily="18" charset="0"/>
                      </a:rPr>
                      <m:t> (</m:t>
                    </m:r>
                    <m:r>
                      <a:rPr lang="es-MX" sz="1000" b="0" i="1">
                        <a:latin typeface="Cambria Math" panose="02040503050406030204" pitchFamily="18" charset="0"/>
                      </a:rPr>
                      <m:t>𝐹𝑢𝑛</m:t>
                    </m:r>
                    <m:r>
                      <a:rPr lang="es-MX" sz="1000" b="0" i="1">
                        <a:latin typeface="Cambria Math" panose="02040503050406030204" pitchFamily="18" charset="0"/>
                      </a:rPr>
                      <m:t>+</m:t>
                    </m:r>
                    <m:r>
                      <a:rPr lang="es-MX" sz="1000" b="0" i="1">
                        <a:latin typeface="Cambria Math" panose="02040503050406030204" pitchFamily="18" charset="0"/>
                      </a:rPr>
                      <m:t>𝑈𝑠</m:t>
                    </m:r>
                    <m:r>
                      <a:rPr lang="es-MX" sz="1000" b="0" i="1">
                        <a:latin typeface="Cambria Math" panose="02040503050406030204" pitchFamily="18" charset="0"/>
                      </a:rPr>
                      <m:t>+</m:t>
                    </m:r>
                    <m:r>
                      <a:rPr lang="es-MX" sz="1000" b="0" i="1">
                        <a:latin typeface="Cambria Math" panose="02040503050406030204" pitchFamily="18" charset="0"/>
                      </a:rPr>
                      <m:t>𝐷𝑖𝑠𝑝</m:t>
                    </m:r>
                    <m:r>
                      <a:rPr lang="es-MX" sz="1000" b="0" i="1">
                        <a:latin typeface="Cambria Math" panose="02040503050406030204" pitchFamily="18" charset="0"/>
                      </a:rPr>
                      <m:t>+</m:t>
                    </m:r>
                    <m:r>
                      <a:rPr lang="es-MX" sz="1000" b="0" i="1">
                        <a:latin typeface="Cambria Math" panose="02040503050406030204" pitchFamily="18" charset="0"/>
                      </a:rPr>
                      <m:t>𝐶𝑜𝑏</m:t>
                    </m:r>
                    <m:r>
                      <a:rPr lang="es-MX" sz="1000" b="0" i="1">
                        <a:latin typeface="Cambria Math" panose="02040503050406030204" pitchFamily="18" charset="0"/>
                      </a:rPr>
                      <m:t>)</m:t>
                    </m:r>
                  </m:oMath>
                </m:oMathPara>
              </a14:m>
              <a:endParaRPr lang="es-MX" sz="1000"/>
            </a:p>
          </xdr:txBody>
        </xdr:sp>
      </mc:Choice>
      <mc:Fallback xmlns="">
        <xdr:sp macro="" textlink="">
          <xdr:nvSpPr>
            <xdr:cNvPr id="18" name="CuadroTexto 17">
              <a:extLst/>
            </xdr:cNvPr>
            <xdr:cNvSpPr txBox="1"/>
          </xdr:nvSpPr>
          <xdr:spPr>
            <a:xfrm>
              <a:off x="3514725" y="14016037"/>
              <a:ext cx="2491771"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𝑃𝐸𝑇𝐼=𝑝𝑟𝑜𝑚𝑒𝑑𝑖𝑜 (𝐹𝑢𝑛+𝑈𝑠+𝐷𝑖𝑠𝑝+𝐶𝑜𝑏)</a:t>
              </a:r>
              <a:endParaRPr lang="es-MX" sz="1000"/>
            </a:p>
          </xdr:txBody>
        </xdr:sp>
      </mc:Fallback>
    </mc:AlternateContent>
    <xdr:clientData/>
  </xdr:oneCellAnchor>
  <xdr:oneCellAnchor>
    <xdr:from>
      <xdr:col>3</xdr:col>
      <xdr:colOff>76200</xdr:colOff>
      <xdr:row>17</xdr:row>
      <xdr:rowOff>309562</xdr:rowOff>
    </xdr:from>
    <xdr:ext cx="2403735" cy="319190"/>
    <mc:AlternateContent xmlns:mc="http://schemas.openxmlformats.org/markup-compatibility/2006" xmlns:a14="http://schemas.microsoft.com/office/drawing/2010/main">
      <mc:Choice Requires="a14">
        <xdr:sp macro="" textlink="">
          <xdr:nvSpPr>
            <xdr:cNvPr id="19" name="CuadroTexto 18">
              <a:extLst>
                <a:ext uri="{FF2B5EF4-FFF2-40B4-BE49-F238E27FC236}">
                  <a16:creationId xmlns:a16="http://schemas.microsoft.com/office/drawing/2014/main" id="{00000000-0008-0000-0300-000013000000}"/>
                </a:ext>
              </a:extLst>
            </xdr:cNvPr>
            <xdr:cNvSpPr txBox="1"/>
          </xdr:nvSpPr>
          <xdr:spPr>
            <a:xfrm>
              <a:off x="3476625" y="15635287"/>
              <a:ext cx="2403735"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𝑃𝐺𝑇𝐻</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𝑒𝑗𝑒𝑐𝑢𝑡𝑎𝑑𝑎𝑠</m:t>
                        </m:r>
                      </m:num>
                      <m:den>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𝑝𝑟𝑜𝑔𝑟𝑎𝑚𝑎𝑑𝑎𝑠</m:t>
                        </m:r>
                        <m:r>
                          <a:rPr lang="es-MX" sz="1000" b="0" i="1">
                            <a:latin typeface="Cambria Math" panose="02040503050406030204" pitchFamily="18" charset="0"/>
                          </a:rPr>
                          <m:t> </m:t>
                        </m:r>
                      </m:den>
                    </m:f>
                    <m:r>
                      <a:rPr lang="es-MX" sz="1000" b="0" i="1">
                        <a:latin typeface="Cambria Math" panose="02040503050406030204" pitchFamily="18" charset="0"/>
                      </a:rPr>
                      <m:t>∗100</m:t>
                    </m:r>
                  </m:oMath>
                </m:oMathPara>
              </a14:m>
              <a:endParaRPr lang="es-MX" sz="1000"/>
            </a:p>
          </xdr:txBody>
        </xdr:sp>
      </mc:Choice>
      <mc:Fallback xmlns="">
        <xdr:sp macro="" textlink="">
          <xdr:nvSpPr>
            <xdr:cNvPr id="19" name="CuadroTexto 18">
              <a:extLst/>
            </xdr:cNvPr>
            <xdr:cNvSpPr txBox="1"/>
          </xdr:nvSpPr>
          <xdr:spPr>
            <a:xfrm>
              <a:off x="3476625" y="15635287"/>
              <a:ext cx="2403735"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𝑃𝐺𝑇𝐻=</a:t>
              </a:r>
              <a:r>
                <a:rPr lang="es-MX" sz="1000" i="0">
                  <a:latin typeface="Cambria Math" panose="02040503050406030204" pitchFamily="18" charset="0"/>
                </a:rPr>
                <a:t>(</a:t>
              </a:r>
              <a:r>
                <a:rPr lang="es-MX" sz="1000" b="0" i="0">
                  <a:latin typeface="Cambria Math" panose="02040503050406030204" pitchFamily="18" charset="0"/>
                </a:rPr>
                <a:t>𝐴𝑐𝑡𝑖𝑣𝑖𝑑𝑎𝑑𝑒𝑠 𝑒𝑗𝑒𝑐𝑢𝑡𝑎𝑑𝑎𝑠)/(𝐴𝑐𝑡𝑖𝑣𝑖𝑑𝑎𝑑𝑒𝑠 𝑝𝑟𝑜𝑔𝑟𝑎𝑚𝑎𝑑𝑎𝑠 )∗100</a:t>
              </a:r>
              <a:endParaRPr lang="es-MX" sz="1000"/>
            </a:p>
          </xdr:txBody>
        </xdr:sp>
      </mc:Fallback>
    </mc:AlternateContent>
    <xdr:clientData/>
  </xdr:oneCellAnchor>
  <xdr:oneCellAnchor>
    <xdr:from>
      <xdr:col>3</xdr:col>
      <xdr:colOff>66675</xdr:colOff>
      <xdr:row>18</xdr:row>
      <xdr:rowOff>490537</xdr:rowOff>
    </xdr:from>
    <xdr:ext cx="1842107" cy="172227"/>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00000000-0008-0000-0300-000014000000}"/>
                </a:ext>
              </a:extLst>
            </xdr:cNvPr>
            <xdr:cNvSpPr txBox="1"/>
          </xdr:nvSpPr>
          <xdr:spPr>
            <a:xfrm>
              <a:off x="3467100" y="16302037"/>
              <a:ext cx="184210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 </m:t>
                    </m:r>
                    <m:r>
                      <a:rPr lang="es-MX" sz="1100" b="0" i="1">
                        <a:latin typeface="Cambria Math" panose="02040503050406030204" pitchFamily="18" charset="0"/>
                      </a:rPr>
                      <m:t>𝑅𝑒𝑠𝑢𝑙𝑡𝑎𝑑𝑜𝑠</m:t>
                    </m:r>
                    <m:r>
                      <a:rPr lang="es-MX" sz="1100" b="0" i="1">
                        <a:latin typeface="Cambria Math" panose="02040503050406030204" pitchFamily="18" charset="0"/>
                      </a:rPr>
                      <m:t> </m:t>
                    </m:r>
                    <m:r>
                      <a:rPr lang="es-MX" sz="1100" b="0" i="1">
                        <a:latin typeface="Cambria Math" panose="02040503050406030204" pitchFamily="18" charset="0"/>
                      </a:rPr>
                      <m:t>𝑑𝑒</m:t>
                    </m:r>
                    <m:r>
                      <a:rPr lang="es-MX" sz="1100" b="0" i="1">
                        <a:latin typeface="Cambria Math" panose="02040503050406030204" pitchFamily="18" charset="0"/>
                      </a:rPr>
                      <m:t> </m:t>
                    </m:r>
                    <m:r>
                      <a:rPr lang="es-MX" sz="1100" b="0" i="1">
                        <a:latin typeface="Cambria Math" panose="02040503050406030204" pitchFamily="18" charset="0"/>
                      </a:rPr>
                      <m:t>𝑙𝑎</m:t>
                    </m:r>
                    <m:r>
                      <a:rPr lang="es-MX" sz="1100" b="0" i="1">
                        <a:latin typeface="Cambria Math" panose="02040503050406030204" pitchFamily="18" charset="0"/>
                      </a:rPr>
                      <m:t> </m:t>
                    </m:r>
                    <m:r>
                      <a:rPr lang="es-MX" sz="1100" b="0" i="1">
                        <a:latin typeface="Cambria Math" panose="02040503050406030204" pitchFamily="18" charset="0"/>
                      </a:rPr>
                      <m:t>𝑒𝑛𝑐𝑢𝑒𝑠𝑡𝑎</m:t>
                    </m:r>
                  </m:oMath>
                </m:oMathPara>
              </a14:m>
              <a:endParaRPr lang="es-MX" sz="1100"/>
            </a:p>
          </xdr:txBody>
        </xdr:sp>
      </mc:Choice>
      <mc:Fallback xmlns="">
        <xdr:sp macro="" textlink="">
          <xdr:nvSpPr>
            <xdr:cNvPr id="20" name="CuadroTexto 19">
              <a:extLst/>
            </xdr:cNvPr>
            <xdr:cNvSpPr txBox="1"/>
          </xdr:nvSpPr>
          <xdr:spPr>
            <a:xfrm>
              <a:off x="3467100" y="16302037"/>
              <a:ext cx="184210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 𝑅𝑒𝑠𝑢𝑙𝑡𝑎𝑑𝑜𝑠 𝑑𝑒 𝑙𝑎 𝑒𝑛𝑐𝑢𝑒𝑠𝑡𝑎</a:t>
              </a:r>
              <a:endParaRPr lang="es-MX" sz="1100"/>
            </a:p>
          </xdr:txBody>
        </xdr:sp>
      </mc:Fallback>
    </mc:AlternateContent>
    <xdr:clientData/>
  </xdr:oneCellAnchor>
  <xdr:oneCellAnchor>
    <xdr:from>
      <xdr:col>3</xdr:col>
      <xdr:colOff>66675</xdr:colOff>
      <xdr:row>19</xdr:row>
      <xdr:rowOff>147637</xdr:rowOff>
    </xdr:from>
    <xdr:ext cx="2608214" cy="315086"/>
    <mc:AlternateContent xmlns:mc="http://schemas.openxmlformats.org/markup-compatibility/2006" xmlns:a14="http://schemas.microsoft.com/office/drawing/2010/main">
      <mc:Choice Requires="a14">
        <xdr:sp macro="" textlink="">
          <xdr:nvSpPr>
            <xdr:cNvPr id="21" name="CuadroTexto 20">
              <a:extLst>
                <a:ext uri="{FF2B5EF4-FFF2-40B4-BE49-F238E27FC236}">
                  <a16:creationId xmlns:a16="http://schemas.microsoft.com/office/drawing/2014/main" id="{00000000-0008-0000-0300-000015000000}"/>
                </a:ext>
              </a:extLst>
            </xdr:cNvPr>
            <xdr:cNvSpPr txBox="1"/>
          </xdr:nvSpPr>
          <xdr:spPr>
            <a:xfrm>
              <a:off x="3467100" y="16540162"/>
              <a:ext cx="2608214" cy="315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𝑇</m:t>
                    </m:r>
                    <m:r>
                      <a:rPr lang="es-MX" sz="1000" b="0" i="1">
                        <a:latin typeface="Cambria Math" panose="02040503050406030204" pitchFamily="18" charset="0"/>
                      </a:rPr>
                      <m:t> </m:t>
                    </m:r>
                    <m:r>
                      <a:rPr lang="es-MX" sz="1000" b="0" i="1">
                        <a:latin typeface="Cambria Math" panose="02040503050406030204" pitchFamily="18" charset="0"/>
                      </a:rPr>
                      <m:t>𝑎𝑡𝑒𝑛𝑐𝑖</m:t>
                    </m:r>
                    <m:r>
                      <a:rPr lang="es-MX" sz="1000" b="0" i="1">
                        <a:latin typeface="Cambria Math" panose="02040503050406030204" pitchFamily="18" charset="0"/>
                      </a:rPr>
                      <m:t>ó</m:t>
                    </m:r>
                    <m:r>
                      <a:rPr lang="es-MX" sz="1000" b="0" i="1">
                        <a:latin typeface="Cambria Math" panose="02040503050406030204" pitchFamily="18" charset="0"/>
                      </a:rPr>
                      <m:t>𝑛</m:t>
                    </m:r>
                    <m:r>
                      <a:rPr lang="es-MX" sz="1000" b="0" i="1">
                        <a:latin typeface="Cambria Math" panose="02040503050406030204" pitchFamily="18" charset="0"/>
                      </a:rPr>
                      <m:t> </m:t>
                    </m:r>
                    <m:r>
                      <a:rPr lang="es-MX" sz="1000" b="0" i="1">
                        <a:latin typeface="Cambria Math" panose="02040503050406030204" pitchFamily="18" charset="0"/>
                      </a:rPr>
                      <m:t>𝑝𝑟𝑜𝑚𝑒𝑑𝑖𝑜</m:t>
                    </m:r>
                    <m:r>
                      <a:rPr lang="es-MX" sz="1000" b="0" i="1">
                        <a:latin typeface="Cambria Math" panose="02040503050406030204" pitchFamily="18" charset="0"/>
                      </a:rPr>
                      <m:t>=</m:t>
                    </m:r>
                    <m:f>
                      <m:fPr>
                        <m:ctrlPr>
                          <a:rPr lang="es-MX" sz="1000" b="0" i="1">
                            <a:latin typeface="Cambria Math" panose="02040503050406030204" pitchFamily="18" charset="0"/>
                          </a:rPr>
                        </m:ctrlPr>
                      </m:fPr>
                      <m:num>
                        <m:r>
                          <a:rPr lang="es-MX" sz="1000" b="0" i="1">
                            <a:latin typeface="Cambria Math" panose="02040503050406030204" pitchFamily="18" charset="0"/>
                          </a:rPr>
                          <m:t>𝑄𝑅</m:t>
                        </m:r>
                        <m:func>
                          <m:funcPr>
                            <m:ctrlPr>
                              <a:rPr lang="es-MX" sz="1000" b="0" i="1">
                                <a:latin typeface="Cambria Math" panose="02040503050406030204" pitchFamily="18" charset="0"/>
                              </a:rPr>
                            </m:ctrlPr>
                          </m:funcPr>
                          <m:fName>
                            <m:r>
                              <m:rPr>
                                <m:sty m:val="p"/>
                              </m:rPr>
                              <a:rPr lang="es-MX" sz="1000" b="0" i="0">
                                <a:latin typeface="Cambria Math" panose="02040503050406030204" pitchFamily="18" charset="0"/>
                              </a:rPr>
                              <m:t>sin</m:t>
                            </m:r>
                          </m:fName>
                          <m:e>
                            <m:r>
                              <a:rPr lang="es-MX" sz="1000" b="0" i="1">
                                <a:latin typeface="Cambria Math" panose="02040503050406030204" pitchFamily="18" charset="0"/>
                              </a:rPr>
                              <m:t>𝑎𝑡𝑒𝑛𝑑𝑒𝑟</m:t>
                            </m:r>
                          </m:e>
                        </m:func>
                      </m:num>
                      <m:den>
                        <m:r>
                          <a:rPr lang="es-MX" sz="1000" b="0" i="1">
                            <a:latin typeface="Cambria Math" panose="02040503050406030204" pitchFamily="18" charset="0"/>
                          </a:rPr>
                          <m:t>𝑃𝑟𝑜𝑚𝑒𝑑𝑖𝑜</m:t>
                        </m:r>
                        <m:r>
                          <a:rPr lang="es-MX" sz="1000" b="0" i="1">
                            <a:latin typeface="Cambria Math" panose="02040503050406030204" pitchFamily="18" charset="0"/>
                          </a:rPr>
                          <m:t> </m:t>
                        </m:r>
                        <m:r>
                          <a:rPr lang="es-MX" sz="1000" b="0" i="1">
                            <a:latin typeface="Cambria Math" panose="02040503050406030204" pitchFamily="18" charset="0"/>
                          </a:rPr>
                          <m:t>𝑄𝑅</m:t>
                        </m:r>
                        <m:r>
                          <a:rPr lang="es-MX" sz="1000" b="0" i="1">
                            <a:latin typeface="Cambria Math" panose="02040503050406030204" pitchFamily="18" charset="0"/>
                          </a:rPr>
                          <m:t> </m:t>
                        </m:r>
                        <m:r>
                          <a:rPr lang="es-MX" sz="1000" b="0" i="1">
                            <a:latin typeface="Cambria Math" panose="02040503050406030204" pitchFamily="18" charset="0"/>
                          </a:rPr>
                          <m:t>𝑑𝑖𝑎𝑟𝑖𝑎𝑠</m:t>
                        </m:r>
                      </m:den>
                    </m:f>
                  </m:oMath>
                </m:oMathPara>
              </a14:m>
              <a:endParaRPr lang="es-MX" sz="1000"/>
            </a:p>
          </xdr:txBody>
        </xdr:sp>
      </mc:Choice>
      <mc:Fallback xmlns="">
        <xdr:sp macro="" textlink="">
          <xdr:nvSpPr>
            <xdr:cNvPr id="21" name="CuadroTexto 20">
              <a:extLst/>
            </xdr:cNvPr>
            <xdr:cNvSpPr txBox="1"/>
          </xdr:nvSpPr>
          <xdr:spPr>
            <a:xfrm>
              <a:off x="3467100" y="16540162"/>
              <a:ext cx="2608214" cy="315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𝑇 𝑎𝑡𝑒𝑛𝑐𝑖ó𝑛 𝑝𝑟𝑜𝑚𝑒𝑑𝑖𝑜=(𝑄𝑅 sin⁡𝑎𝑡𝑒𝑛𝑑𝑒𝑟)/(𝑃𝑟𝑜𝑚𝑒𝑑𝑖𝑜 𝑄𝑅 𝑑𝑖𝑎𝑟𝑖𝑎𝑠)</a:t>
              </a:r>
              <a:endParaRPr lang="es-MX" sz="1000"/>
            </a:p>
          </xdr:txBody>
        </xdr:sp>
      </mc:Fallback>
    </mc:AlternateContent>
    <xdr:clientData/>
  </xdr:oneCellAnchor>
  <xdr:oneCellAnchor>
    <xdr:from>
      <xdr:col>3</xdr:col>
      <xdr:colOff>95250</xdr:colOff>
      <xdr:row>20</xdr:row>
      <xdr:rowOff>109537</xdr:rowOff>
    </xdr:from>
    <xdr:ext cx="1678280" cy="318100"/>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id="{00000000-0008-0000-0300-000016000000}"/>
                </a:ext>
              </a:extLst>
            </xdr:cNvPr>
            <xdr:cNvSpPr txBox="1"/>
          </xdr:nvSpPr>
          <xdr:spPr>
            <a:xfrm>
              <a:off x="3495675" y="16987837"/>
              <a:ext cx="1678280"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𝑃𝐺𝐷</m:t>
                    </m:r>
                    <m:r>
                      <a:rPr lang="es-MX" sz="1000" b="0" i="1">
                        <a:latin typeface="Cambria Math" panose="02040503050406030204" pitchFamily="18" charset="0"/>
                      </a:rPr>
                      <m:t>=</m:t>
                    </m:r>
                    <m:f>
                      <m:fPr>
                        <m:ctrlPr>
                          <a:rPr lang="es-MX" sz="1000" b="0" i="1">
                            <a:latin typeface="Cambria Math" panose="02040503050406030204" pitchFamily="18" charset="0"/>
                          </a:rPr>
                        </m:ctrlPr>
                      </m:fPr>
                      <m:num>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𝑟𝑒𝑎𝑙𝑖𝑧𝑎𝑑𝑎</m:t>
                        </m:r>
                      </m:num>
                      <m:den>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𝑝𝑟𝑜𝑝𝑢𝑒𝑠𝑡𝑎</m:t>
                        </m:r>
                      </m:den>
                    </m:f>
                    <m:r>
                      <a:rPr lang="es-MX" sz="1000" b="0" i="1">
                        <a:latin typeface="Cambria Math" panose="02040503050406030204" pitchFamily="18" charset="0"/>
                      </a:rPr>
                      <m:t>∗100</m:t>
                    </m:r>
                  </m:oMath>
                </m:oMathPara>
              </a14:m>
              <a:endParaRPr lang="es-MX" sz="1000"/>
            </a:p>
          </xdr:txBody>
        </xdr:sp>
      </mc:Choice>
      <mc:Fallback xmlns="">
        <xdr:sp macro="" textlink="">
          <xdr:nvSpPr>
            <xdr:cNvPr id="22" name="CuadroTexto 21">
              <a:extLst/>
            </xdr:cNvPr>
            <xdr:cNvSpPr txBox="1"/>
          </xdr:nvSpPr>
          <xdr:spPr>
            <a:xfrm>
              <a:off x="3495675" y="16987837"/>
              <a:ext cx="1678280"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𝑃𝐺𝐷=(𝐹𝑎𝑠𝑒 𝑟𝑒𝑎𝑙𝑖𝑧𝑎𝑑𝑎)/(𝐹𝑎𝑠𝑒 𝑝𝑟𝑜𝑝𝑢𝑒𝑠𝑡𝑎)∗100</a:t>
              </a:r>
              <a:endParaRPr lang="es-MX" sz="1000"/>
            </a:p>
          </xdr:txBody>
        </xdr:sp>
      </mc:Fallback>
    </mc:AlternateContent>
    <xdr:clientData/>
  </xdr:oneCellAnchor>
  <xdr:oneCellAnchor>
    <xdr:from>
      <xdr:col>3</xdr:col>
      <xdr:colOff>95250</xdr:colOff>
      <xdr:row>21</xdr:row>
      <xdr:rowOff>119062</xdr:rowOff>
    </xdr:from>
    <xdr:ext cx="1559722" cy="318100"/>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id="{00000000-0008-0000-0300-000017000000}"/>
                </a:ext>
              </a:extLst>
            </xdr:cNvPr>
            <xdr:cNvSpPr txBox="1"/>
          </xdr:nvSpPr>
          <xdr:spPr>
            <a:xfrm>
              <a:off x="3495675" y="17483137"/>
              <a:ext cx="1559722"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𝑅𝐼</m:t>
                    </m:r>
                    <m:r>
                      <a:rPr lang="es-MX" sz="1000" b="0" i="1">
                        <a:latin typeface="Cambria Math" panose="02040503050406030204" pitchFamily="18" charset="0"/>
                      </a:rPr>
                      <m:t>=</m:t>
                    </m:r>
                    <m:f>
                      <m:fPr>
                        <m:ctrlPr>
                          <a:rPr lang="es-MX" sz="1000" b="0" i="1">
                            <a:latin typeface="Cambria Math" panose="02040503050406030204" pitchFamily="18" charset="0"/>
                          </a:rPr>
                        </m:ctrlPr>
                      </m:fPr>
                      <m:num>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𝑟𝑒𝑎𝑙𝑖𝑧𝑎𝑑𝑎</m:t>
                        </m:r>
                      </m:num>
                      <m:den>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𝑝𝑟𝑜𝑝𝑢𝑒𝑠𝑡𝑎</m:t>
                        </m:r>
                      </m:den>
                    </m:f>
                    <m:r>
                      <a:rPr lang="es-MX" sz="1000" b="0" i="1">
                        <a:latin typeface="Cambria Math" panose="02040503050406030204" pitchFamily="18" charset="0"/>
                      </a:rPr>
                      <m:t>∗100</m:t>
                    </m:r>
                  </m:oMath>
                </m:oMathPara>
              </a14:m>
              <a:endParaRPr lang="es-MX" sz="1000"/>
            </a:p>
          </xdr:txBody>
        </xdr:sp>
      </mc:Choice>
      <mc:Fallback xmlns="">
        <xdr:sp macro="" textlink="">
          <xdr:nvSpPr>
            <xdr:cNvPr id="23" name="CuadroTexto 22">
              <a:extLst/>
            </xdr:cNvPr>
            <xdr:cNvSpPr txBox="1"/>
          </xdr:nvSpPr>
          <xdr:spPr>
            <a:xfrm>
              <a:off x="3495675" y="17483137"/>
              <a:ext cx="1559722"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𝑅𝐼=(𝐹𝑎𝑠𝑒 𝑟𝑒𝑎𝑙𝑖𝑧𝑎𝑑𝑎)/(𝐹𝑎𝑠𝑒 𝑝𝑟𝑜𝑝𝑢𝑒𝑠𝑡𝑎)∗100</a:t>
              </a:r>
              <a:endParaRPr lang="es-MX" sz="1000"/>
            </a:p>
          </xdr:txBody>
        </xdr:sp>
      </mc:Fallback>
    </mc:AlternateContent>
    <xdr:clientData/>
  </xdr:oneCellAnchor>
  <xdr:oneCellAnchor>
    <xdr:from>
      <xdr:col>3</xdr:col>
      <xdr:colOff>47625</xdr:colOff>
      <xdr:row>22</xdr:row>
      <xdr:rowOff>61912</xdr:rowOff>
    </xdr:from>
    <xdr:ext cx="1700978" cy="318100"/>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a16="http://schemas.microsoft.com/office/drawing/2014/main" id="{00000000-0008-0000-0300-000018000000}"/>
                </a:ext>
              </a:extLst>
            </xdr:cNvPr>
            <xdr:cNvSpPr txBox="1"/>
          </xdr:nvSpPr>
          <xdr:spPr>
            <a:xfrm>
              <a:off x="3448050" y="17911762"/>
              <a:ext cx="1700978"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𝐶𝐼𝐸𝑆</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𝑟𝑒𝑎𝑙𝑖𝑧𝑎𝑑𝑎</m:t>
                        </m:r>
                      </m:num>
                      <m:den>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𝑝𝑟𝑜𝑝𝑢𝑒𝑠𝑡𝑎</m:t>
                        </m:r>
                      </m:den>
                    </m:f>
                    <m:r>
                      <a:rPr lang="es-MX" sz="1000" b="0" i="1">
                        <a:latin typeface="Cambria Math" panose="02040503050406030204" pitchFamily="18" charset="0"/>
                      </a:rPr>
                      <m:t>∗100</m:t>
                    </m:r>
                  </m:oMath>
                </m:oMathPara>
              </a14:m>
              <a:endParaRPr lang="es-MX" sz="1000"/>
            </a:p>
          </xdr:txBody>
        </xdr:sp>
      </mc:Choice>
      <mc:Fallback xmlns="">
        <xdr:sp macro="" textlink="">
          <xdr:nvSpPr>
            <xdr:cNvPr id="24" name="CuadroTexto 23">
              <a:extLst/>
            </xdr:cNvPr>
            <xdr:cNvSpPr txBox="1"/>
          </xdr:nvSpPr>
          <xdr:spPr>
            <a:xfrm>
              <a:off x="3448050" y="17911762"/>
              <a:ext cx="1700978"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𝐶𝐼𝐸𝑆=</a:t>
              </a:r>
              <a:r>
                <a:rPr lang="es-MX" sz="1000" i="0">
                  <a:latin typeface="Cambria Math" panose="02040503050406030204" pitchFamily="18" charset="0"/>
                </a:rPr>
                <a:t>(</a:t>
              </a:r>
              <a:r>
                <a:rPr lang="es-MX" sz="1000" b="0" i="0">
                  <a:latin typeface="Cambria Math" panose="02040503050406030204" pitchFamily="18" charset="0"/>
                </a:rPr>
                <a:t>𝐹𝑎𝑠𝑒 𝑟𝑒𝑎𝑙𝑖𝑧𝑎𝑑𝑎)/(𝐹𝑎𝑠𝑒 𝑝𝑟𝑜𝑝𝑢𝑒𝑠𝑡𝑎)∗100</a:t>
              </a:r>
              <a:endParaRPr lang="es-MX" sz="1000"/>
            </a:p>
          </xdr:txBody>
        </xdr:sp>
      </mc:Fallback>
    </mc:AlternateContent>
    <xdr:clientData/>
  </xdr:oneCellAnchor>
  <xdr:oneCellAnchor>
    <xdr:from>
      <xdr:col>3</xdr:col>
      <xdr:colOff>114300</xdr:colOff>
      <xdr:row>2</xdr:row>
      <xdr:rowOff>374566</xdr:rowOff>
    </xdr:from>
    <xdr:ext cx="1793760" cy="156518"/>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a16="http://schemas.microsoft.com/office/drawing/2014/main" id="{00000000-0008-0000-0300-000019000000}"/>
                </a:ext>
              </a:extLst>
            </xdr:cNvPr>
            <xdr:cNvSpPr txBox="1"/>
          </xdr:nvSpPr>
          <xdr:spPr>
            <a:xfrm>
              <a:off x="3514725" y="765091"/>
              <a:ext cx="1793760"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14:m>
                <m:oMathPara xmlns:m="http://schemas.openxmlformats.org/officeDocument/2006/math">
                  <m:oMathParaPr>
                    <m:jc m:val="center"/>
                  </m:oMathParaPr>
                  <m:oMath xmlns:m="http://schemas.openxmlformats.org/officeDocument/2006/math">
                    <m:r>
                      <a:rPr lang="es-MX" sz="1000" i="1">
                        <a:latin typeface="Cambria Math" panose="02040503050406030204" pitchFamily="18" charset="0"/>
                      </a:rPr>
                      <m:t>∑ </m:t>
                    </m:r>
                    <m:r>
                      <a:rPr lang="es-MX" sz="1000" i="1">
                        <a:latin typeface="Cambria Math" panose="02040503050406030204" pitchFamily="18" charset="0"/>
                      </a:rPr>
                      <m:t>𝐸𝑚𝑝𝑟𝑒𝑠𝑎𝑠</m:t>
                    </m:r>
                    <m:r>
                      <a:rPr lang="es-MX" sz="1000" i="1">
                        <a:latin typeface="Cambria Math" panose="02040503050406030204" pitchFamily="18" charset="0"/>
                      </a:rPr>
                      <m:t> </m:t>
                    </m:r>
                    <m:r>
                      <a:rPr lang="es-MX" sz="1000" i="1">
                        <a:latin typeface="Cambria Math" panose="02040503050406030204" pitchFamily="18" charset="0"/>
                      </a:rPr>
                      <m:t>𝑐𝑜𝑛</m:t>
                    </m:r>
                    <m:r>
                      <a:rPr lang="es-MX" sz="1000" i="1">
                        <a:latin typeface="Cambria Math" panose="02040503050406030204" pitchFamily="18" charset="0"/>
                      </a:rPr>
                      <m:t> </m:t>
                    </m:r>
                    <m:r>
                      <a:rPr lang="es-MX" sz="1000" i="1">
                        <a:latin typeface="Cambria Math" panose="02040503050406030204" pitchFamily="18" charset="0"/>
                      </a:rPr>
                      <m:t>𝑆𝑀𝑆</m:t>
                    </m:r>
                    <m:r>
                      <a:rPr lang="es-MX" sz="1000" i="1">
                        <a:latin typeface="Cambria Math" panose="02040503050406030204" pitchFamily="18" charset="0"/>
                      </a:rPr>
                      <m:t> </m:t>
                    </m:r>
                    <m:r>
                      <a:rPr lang="es-MX" sz="1000" i="1">
                        <a:latin typeface="Cambria Math" panose="02040503050406030204" pitchFamily="18" charset="0"/>
                      </a:rPr>
                      <m:t>𝑒𝑛</m:t>
                    </m:r>
                    <m:r>
                      <a:rPr lang="es-MX" sz="1000" i="1">
                        <a:latin typeface="Cambria Math" panose="02040503050406030204" pitchFamily="18" charset="0"/>
                      </a:rPr>
                      <m:t> </m:t>
                    </m:r>
                    <m:r>
                      <a:rPr lang="es-MX" sz="1000" i="1">
                        <a:latin typeface="Cambria Math" panose="02040503050406030204" pitchFamily="18" charset="0"/>
                      </a:rPr>
                      <m:t>𝑓𝑎𝑠𝑒</m:t>
                    </m:r>
                    <m:r>
                      <a:rPr lang="es-MX" sz="1000" i="1">
                        <a:latin typeface="Cambria Math" panose="02040503050406030204" pitchFamily="18" charset="0"/>
                      </a:rPr>
                      <m:t> 4</m:t>
                    </m:r>
                  </m:oMath>
                </m:oMathPara>
              </a14:m>
              <a:endParaRPr lang="es-MX" sz="1000"/>
            </a:p>
          </xdr:txBody>
        </xdr:sp>
      </mc:Choice>
      <mc:Fallback xmlns="">
        <xdr:sp macro="" textlink="">
          <xdr:nvSpPr>
            <xdr:cNvPr id="25" name="CuadroTexto 24">
              <a:extLst/>
            </xdr:cNvPr>
            <xdr:cNvSpPr txBox="1"/>
          </xdr:nvSpPr>
          <xdr:spPr>
            <a:xfrm>
              <a:off x="3514725" y="765091"/>
              <a:ext cx="1793760"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r>
                <a:rPr lang="es-MX" sz="1000" i="0">
                  <a:latin typeface="Cambria Math" panose="02040503050406030204" pitchFamily="18" charset="0"/>
                </a:rPr>
                <a:t>∑ 𝐸𝑚𝑝𝑟𝑒𝑠𝑎𝑠 𝑐𝑜𝑛 𝑆𝑀𝑆 𝑒𝑛 𝑓𝑎𝑠𝑒 4</a:t>
              </a:r>
              <a:endParaRPr lang="es-MX" sz="1000"/>
            </a:p>
          </xdr:txBody>
        </xdr:sp>
      </mc:Fallback>
    </mc:AlternateContent>
    <xdr:clientData/>
  </xdr:oneCellAnchor>
  <xdr:twoCellAnchor>
    <xdr:from>
      <xdr:col>3</xdr:col>
      <xdr:colOff>266700</xdr:colOff>
      <xdr:row>8</xdr:row>
      <xdr:rowOff>504825</xdr:rowOff>
    </xdr:from>
    <xdr:to>
      <xdr:col>3</xdr:col>
      <xdr:colOff>2174052</xdr:colOff>
      <xdr:row>8</xdr:row>
      <xdr:rowOff>721897</xdr:rowOff>
    </xdr:to>
    <xdr:grpSp>
      <xdr:nvGrpSpPr>
        <xdr:cNvPr id="26" name="Grupo 25">
          <a:extLst>
            <a:ext uri="{FF2B5EF4-FFF2-40B4-BE49-F238E27FC236}">
              <a16:creationId xmlns:a16="http://schemas.microsoft.com/office/drawing/2014/main" id="{00000000-0008-0000-0300-00001A000000}"/>
            </a:ext>
          </a:extLst>
        </xdr:cNvPr>
        <xdr:cNvGrpSpPr/>
      </xdr:nvGrpSpPr>
      <xdr:grpSpPr>
        <a:xfrm>
          <a:off x="3667125" y="8124825"/>
          <a:ext cx="1907352" cy="217072"/>
          <a:chOff x="4876800" y="7777162"/>
          <a:chExt cx="1907352" cy="445672"/>
        </a:xfrm>
      </xdr:grpSpPr>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m:rPr>
                          <m:nor/>
                        </m:rPr>
                        <a:rPr lang="es-MX" sz="900">
                          <a:solidFill>
                            <a:schemeClr val="tx1"/>
                          </a:solidFill>
                          <a:effectLst/>
                          <a:latin typeface="+mn-lt"/>
                          <a:ea typeface="+mn-ea"/>
                          <a:cs typeface="+mn-cs"/>
                        </a:rPr>
                        <m:t> </m:t>
                      </m:r>
                      <m:r>
                        <m:rPr>
                          <m:nor/>
                        </m:rPr>
                        <a:rPr lang="es-MX" sz="900">
                          <a:solidFill>
                            <a:schemeClr val="tx1"/>
                          </a:solidFill>
                          <a:effectLst/>
                          <a:latin typeface="+mn-lt"/>
                          <a:ea typeface="+mn-ea"/>
                          <a:cs typeface="+mn-cs"/>
                        </a:rPr>
                        <m:t>Combustible</m:t>
                      </m:r>
                      <m:r>
                        <m:rPr>
                          <m:nor/>
                        </m:rPr>
                        <a:rPr lang="es-MX" sz="900">
                          <a:solidFill>
                            <a:schemeClr val="tx1"/>
                          </a:solidFill>
                          <a:effectLst/>
                          <a:latin typeface="+mn-lt"/>
                          <a:ea typeface="+mn-ea"/>
                          <a:cs typeface="+mn-cs"/>
                        </a:rPr>
                        <m:t>)</m:t>
                      </m:r>
                    </m:oMath>
                  </m:oMathPara>
                </a14:m>
                <a:endParaRPr lang="es-MX" sz="900"/>
              </a:p>
            </xdr:txBody>
          </xdr:sp>
        </mc:Choice>
        <mc:Fallback xmlns="">
          <xdr:sp macro="" textlink="">
            <xdr:nvSpPr>
              <xdr:cNvPr id="27" name="CuadroTexto 26">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a:t>
                </a:r>
                <a:r>
                  <a:rPr lang="es-MX" sz="900" i="0">
                    <a:solidFill>
                      <a:schemeClr val="tx1"/>
                    </a:solidFill>
                    <a:effectLst/>
                    <a:latin typeface="Cambria Math" panose="02040503050406030204" pitchFamily="18" charset="0"/>
                    <a:ea typeface="+mn-ea"/>
                    <a:cs typeface="+mn-cs"/>
                  </a:rPr>
                  <a:t> Combustible)</a:t>
                </a:r>
                <a:r>
                  <a:rPr lang="es-CO" sz="900" i="0">
                    <a:solidFill>
                      <a:schemeClr val="tx1"/>
                    </a:solidFill>
                    <a:effectLst/>
                    <a:latin typeface="+mn-lt"/>
                    <a:ea typeface="+mn-ea"/>
                    <a:cs typeface="+mn-cs"/>
                  </a:rPr>
                  <a:t>"</a:t>
                </a:r>
                <a:endParaRPr lang="es-MX" sz="900"/>
              </a:p>
            </xdr:txBody>
          </xdr:sp>
        </mc:Fallback>
      </mc:AlternateContent>
      <mc:AlternateContent xmlns:mc="http://schemas.openxmlformats.org/markup-compatibility/2006" xmlns:a14="http://schemas.microsoft.com/office/drawing/2010/main">
        <mc:Choice Requires="a14">
          <xdr:sp macro="" textlink="">
            <xdr:nvSpPr>
              <xdr:cNvPr id="28" name="CuadroTexto 27">
                <a:extLst>
                  <a:ext uri="{FF2B5EF4-FFF2-40B4-BE49-F238E27FC236}">
                    <a16:creationId xmlns:a16="http://schemas.microsoft.com/office/drawing/2014/main" id="{00000000-0008-0000-0300-00001C000000}"/>
                  </a:ext>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𝐸𝐸𝑇</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𝐴𝐸𝐸𝑇</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28" name="CuadroTexto 27">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(𝐸𝐸𝑇 −𝐴𝐸𝐸𝑇)</a:t>
                </a:r>
                <a:endParaRPr lang="es-MX" sz="900"/>
              </a:p>
            </xdr:txBody>
          </xdr:sp>
        </mc:Fallback>
      </mc:AlternateContent>
      <mc:AlternateContent xmlns:mc="http://schemas.openxmlformats.org/markup-compatibility/2006" xmlns:a14="http://schemas.microsoft.com/office/drawing/2010/main">
        <mc:Choice Requires="a14">
          <xdr:sp macro="" textlink="">
            <xdr:nvSpPr>
              <xdr:cNvPr id="29" name="CuadroTexto 28">
                <a:extLst>
                  <a:ext uri="{FF2B5EF4-FFF2-40B4-BE49-F238E27FC236}">
                    <a16:creationId xmlns:a16="http://schemas.microsoft.com/office/drawing/2014/main" id="{00000000-0008-0000-0300-00001D000000}"/>
                  </a:ext>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 </m:t>
                          </m:r>
                          <m:r>
                            <a:rPr lang="es-MX" sz="900" b="0" i="1">
                              <a:latin typeface="Cambria Math" panose="02040503050406030204" pitchFamily="18" charset="0"/>
                            </a:rPr>
                            <m:t>𝐶𝑂</m:t>
                          </m:r>
                          <m:r>
                            <a:rPr lang="es-MX" sz="900" b="0" i="1">
                              <a:latin typeface="Cambria Math" panose="02040503050406030204" pitchFamily="18" charset="0"/>
                            </a:rPr>
                            <m:t>2</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𝑡𝑒𝑜𝑟𝑖𝑐𝑜</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𝑟𝑒𝑎𝑙</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29" name="CuadroTexto 28">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 𝐶𝑂2)=</a:t>
                </a:r>
                <a:r>
                  <a:rPr lang="es-MX" sz="900" b="0" i="0">
                    <a:solidFill>
                      <a:schemeClr val="tx1"/>
                    </a:solidFill>
                    <a:effectLst/>
                    <a:latin typeface="Cambria Math" panose="02040503050406030204" pitchFamily="18" charset="0"/>
                    <a:ea typeface="+mn-ea"/>
                    <a:cs typeface="+mn-cs"/>
                  </a:rPr>
                  <a:t>(𝐶𝑂2 𝑡𝑒𝑜𝑟𝑖𝑐𝑜 −𝐶𝑂2 𝑟𝑒𝑎𝑙)</a:t>
                </a:r>
                <a:endParaRPr lang="es-MX" sz="900"/>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ista%20de%20compra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JECUCION%20MINISTERIO%20DEL%20INTERIOR%2013%20ABRIL.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NASAKIWE-Junio-de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ista de hortalizas"/>
      <sheetName val="Cálculos"/>
      <sheetName val="Lista de compra1"/>
      <sheetName val="Lista%20de%20compra1"/>
    </sheetNames>
    <sheetDataSet>
      <sheetData sheetId="0"/>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Apropiación"/>
      <sheetName val="Compromisos"/>
      <sheetName val="Graficos"/>
      <sheetName val="DIRJURIDICA"/>
      <sheetName val="INFRAESTRUCTURA"/>
      <sheetName val="GAS GEN"/>
      <sheetName val="OFISISTEMAS"/>
      <sheetName val="SECREGRAL"/>
      <sheetName val="AFROS"/>
      <sheetName val="INDIGENAS"/>
      <sheetName val="DEMOCRACIA"/>
      <sheetName val="GOBERNABI"/>
      <sheetName val="CONSULPREVIA"/>
      <sheetName val="DERHUMANOS"/>
      <sheetName val="Reporte"/>
      <sheetName val="TOTAL"/>
      <sheetName val="GAS_GEN"/>
    </sheetNames>
    <sheetDataSet>
      <sheetData sheetId="0">
        <row r="2">
          <cell r="A2" t="str">
            <v>COOPERACION</v>
          </cell>
          <cell r="D2" t="str">
            <v>Inversión</v>
          </cell>
          <cell r="E2" t="str">
            <v>Vice Ministerio Interior</v>
          </cell>
          <cell r="F2" t="str">
            <v>Si</v>
          </cell>
          <cell r="G2" t="str">
            <v>Ene</v>
          </cell>
          <cell r="I2" t="str">
            <v>Gastos de Personal</v>
          </cell>
          <cell r="L2">
            <v>1</v>
          </cell>
          <cell r="M2">
            <v>2010</v>
          </cell>
        </row>
        <row r="3">
          <cell r="A3" t="str">
            <v>DACN</v>
          </cell>
          <cell r="D3" t="str">
            <v>Funcionamiento</v>
          </cell>
          <cell r="E3" t="str">
            <v>Vice Ministerio Justicia</v>
          </cell>
          <cell r="G3" t="str">
            <v>Feb</v>
          </cell>
          <cell r="I3" t="str">
            <v>Gastos Generales</v>
          </cell>
          <cell r="L3">
            <v>2</v>
          </cell>
          <cell r="M3">
            <v>2011</v>
          </cell>
        </row>
        <row r="4">
          <cell r="A4" t="str">
            <v>DAI</v>
          </cell>
          <cell r="E4" t="str">
            <v>Secretaría General</v>
          </cell>
          <cell r="G4" t="str">
            <v>Mar</v>
          </cell>
          <cell r="I4" t="str">
            <v>Transferencias</v>
          </cell>
          <cell r="L4">
            <v>3</v>
          </cell>
          <cell r="M4">
            <v>2012</v>
          </cell>
        </row>
        <row r="5">
          <cell r="A5" t="str">
            <v>DAJ</v>
          </cell>
          <cell r="G5" t="str">
            <v>Abr</v>
          </cell>
          <cell r="I5" t="str">
            <v>Inversión</v>
          </cell>
          <cell r="L5">
            <v>4</v>
          </cell>
          <cell r="M5">
            <v>2013</v>
          </cell>
        </row>
        <row r="6">
          <cell r="A6" t="str">
            <v>DDPC</v>
          </cell>
          <cell r="G6" t="str">
            <v>May</v>
          </cell>
          <cell r="L6">
            <v>5</v>
          </cell>
          <cell r="M6">
            <v>2014</v>
          </cell>
        </row>
        <row r="7">
          <cell r="A7" t="str">
            <v>DGR</v>
          </cell>
          <cell r="G7" t="str">
            <v>Jun</v>
          </cell>
          <cell r="L7">
            <v>6</v>
          </cell>
          <cell r="M7">
            <v>2015</v>
          </cell>
        </row>
        <row r="8">
          <cell r="A8" t="str">
            <v>DGT</v>
          </cell>
          <cell r="G8" t="str">
            <v>Jul</v>
          </cell>
          <cell r="L8">
            <v>7</v>
          </cell>
          <cell r="M8">
            <v>2016</v>
          </cell>
        </row>
        <row r="9">
          <cell r="A9" t="str">
            <v>DHH</v>
          </cell>
          <cell r="G9" t="str">
            <v>Ago</v>
          </cell>
          <cell r="L9">
            <v>8</v>
          </cell>
        </row>
        <row r="10">
          <cell r="A10" t="str">
            <v>DIJ</v>
          </cell>
          <cell r="G10" t="str">
            <v>Sep</v>
          </cell>
          <cell r="L10">
            <v>9</v>
          </cell>
        </row>
        <row r="11">
          <cell r="A11" t="str">
            <v>DIN</v>
          </cell>
          <cell r="G11" t="str">
            <v>Oct</v>
          </cell>
          <cell r="L11">
            <v>10</v>
          </cell>
        </row>
        <row r="12">
          <cell r="A12" t="str">
            <v>DJE</v>
          </cell>
          <cell r="G12" t="str">
            <v>Nov</v>
          </cell>
          <cell r="L12">
            <v>11</v>
          </cell>
        </row>
        <row r="13">
          <cell r="A13" t="str">
            <v>DJFD</v>
          </cell>
          <cell r="G13" t="str">
            <v>Dic</v>
          </cell>
          <cell r="L13">
            <v>12</v>
          </cell>
        </row>
        <row r="14">
          <cell r="A14" t="str">
            <v>DJT</v>
          </cell>
          <cell r="L14">
            <v>13</v>
          </cell>
        </row>
        <row r="15">
          <cell r="A15" t="str">
            <v>DNDA</v>
          </cell>
          <cell r="L15">
            <v>14</v>
          </cell>
        </row>
        <row r="16">
          <cell r="A16" t="str">
            <v>DNE</v>
          </cell>
          <cell r="L16">
            <v>15</v>
          </cell>
        </row>
        <row r="17">
          <cell r="A17" t="str">
            <v>DOJ</v>
          </cell>
          <cell r="L17">
            <v>16</v>
          </cell>
        </row>
        <row r="18">
          <cell r="A18" t="str">
            <v>DPCP</v>
          </cell>
          <cell r="L18">
            <v>17</v>
          </cell>
        </row>
        <row r="19">
          <cell r="A19" t="str">
            <v>DPLD</v>
          </cell>
          <cell r="L19">
            <v>18</v>
          </cell>
        </row>
        <row r="20">
          <cell r="A20" t="str">
            <v>FPFD</v>
          </cell>
          <cell r="L20">
            <v>19</v>
          </cell>
        </row>
        <row r="21">
          <cell r="A21" t="str">
            <v>GGA</v>
          </cell>
          <cell r="L21">
            <v>20</v>
          </cell>
        </row>
        <row r="22">
          <cell r="A22" t="str">
            <v>GCP</v>
          </cell>
        </row>
        <row r="23">
          <cell r="A23" t="str">
            <v>GGH</v>
          </cell>
          <cell r="L23">
            <v>21</v>
          </cell>
        </row>
        <row r="24">
          <cell r="A24" t="str">
            <v>IMPRENTA</v>
          </cell>
          <cell r="L24">
            <v>22</v>
          </cell>
        </row>
        <row r="25">
          <cell r="A25" t="str">
            <v>INPEC</v>
          </cell>
          <cell r="L25">
            <v>23</v>
          </cell>
        </row>
        <row r="26">
          <cell r="A26" t="str">
            <v>NASAKIWE</v>
          </cell>
          <cell r="L26">
            <v>24</v>
          </cell>
        </row>
        <row r="27">
          <cell r="A27" t="str">
            <v>OAL</v>
          </cell>
          <cell r="L27">
            <v>25</v>
          </cell>
        </row>
        <row r="28">
          <cell r="A28" t="str">
            <v>OAP</v>
          </cell>
          <cell r="L28">
            <v>26</v>
          </cell>
        </row>
        <row r="29">
          <cell r="A29" t="str">
            <v>OIP</v>
          </cell>
        </row>
        <row r="30">
          <cell r="A30" t="str">
            <v>OCI</v>
          </cell>
          <cell r="L30">
            <v>27</v>
          </cell>
        </row>
        <row r="31">
          <cell r="A31" t="str">
            <v>ORGINT</v>
          </cell>
          <cell r="L31">
            <v>28</v>
          </cell>
        </row>
        <row r="32">
          <cell r="A32" t="str">
            <v>OSI</v>
          </cell>
          <cell r="L32">
            <v>29</v>
          </cell>
        </row>
        <row r="33">
          <cell r="A33" t="str">
            <v>Programa</v>
          </cell>
          <cell r="L33">
            <v>30</v>
          </cell>
        </row>
        <row r="34">
          <cell r="A34" t="str">
            <v>SECGRAL</v>
          </cell>
          <cell r="L34">
            <v>31</v>
          </cell>
        </row>
        <row r="35">
          <cell r="A35" t="str">
            <v>SNR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Dependencia o entidad"/>
    </sheetNames>
    <sheetDataSet>
      <sheetData sheetId="0">
        <row r="2">
          <cell r="L2">
            <v>40209</v>
          </cell>
        </row>
        <row r="3">
          <cell r="L3">
            <v>40237</v>
          </cell>
        </row>
        <row r="4">
          <cell r="L4">
            <v>40268</v>
          </cell>
        </row>
        <row r="5">
          <cell r="L5">
            <v>40298</v>
          </cell>
        </row>
        <row r="6">
          <cell r="L6">
            <v>40329</v>
          </cell>
        </row>
        <row r="7">
          <cell r="L7">
            <v>40359</v>
          </cell>
        </row>
        <row r="8">
          <cell r="L8">
            <v>40390</v>
          </cell>
        </row>
        <row r="9">
          <cell r="L9">
            <v>40421</v>
          </cell>
        </row>
        <row r="10">
          <cell r="L10">
            <v>40451</v>
          </cell>
        </row>
        <row r="11">
          <cell r="L11">
            <v>40482</v>
          </cell>
        </row>
        <row r="12">
          <cell r="L12">
            <v>40512</v>
          </cell>
        </row>
        <row r="13">
          <cell r="L13">
            <v>40543</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2:L52"/>
  <sheetViews>
    <sheetView workbookViewId="0">
      <pane xSplit="3" ySplit="6" topLeftCell="D7" activePane="bottomRight" state="frozen"/>
      <selection pane="topRight" activeCell="D1" sqref="D1"/>
      <selection pane="bottomLeft" activeCell="A7" sqref="A7"/>
      <selection pane="bottomRight" activeCell="D7" sqref="D7"/>
    </sheetView>
  </sheetViews>
  <sheetFormatPr baseColWidth="10" defaultRowHeight="15" x14ac:dyDescent="0.25"/>
  <cols>
    <col min="1" max="1" width="11" style="1" customWidth="1"/>
    <col min="2" max="2" width="14.140625" style="7" customWidth="1"/>
    <col min="3" max="3" width="45.85546875" style="3" customWidth="1"/>
    <col min="4" max="4" width="12.85546875" style="4" customWidth="1"/>
    <col min="5" max="5" width="12.85546875" style="5" customWidth="1"/>
    <col min="6" max="6" width="6.42578125" style="6" customWidth="1"/>
    <col min="7" max="7" width="12.85546875" style="5" customWidth="1"/>
    <col min="8" max="8" width="6.42578125" style="6" customWidth="1"/>
    <col min="9" max="9" width="11.5703125" style="5" customWidth="1"/>
    <col min="10" max="10" width="6.85546875" style="6" customWidth="1"/>
    <col min="11" max="11" width="10.85546875" style="5" customWidth="1"/>
    <col min="12" max="12" width="6" style="6" customWidth="1"/>
    <col min="13" max="16384" width="11.42578125" style="7"/>
  </cols>
  <sheetData>
    <row r="2" spans="1:12" x14ac:dyDescent="0.25">
      <c r="B2" s="46" t="s">
        <v>0</v>
      </c>
    </row>
    <row r="3" spans="1:12" x14ac:dyDescent="0.25">
      <c r="B3" s="46" t="s">
        <v>1</v>
      </c>
      <c r="C3" s="8"/>
      <c r="E3" s="9"/>
      <c r="F3" s="10"/>
      <c r="G3" s="9"/>
      <c r="H3" s="10"/>
      <c r="I3" s="9"/>
      <c r="J3" s="10"/>
      <c r="K3" s="9"/>
      <c r="L3" s="10"/>
    </row>
    <row r="4" spans="1:12" ht="15.75" thickBot="1" x14ac:dyDescent="0.3"/>
    <row r="5" spans="1:12" s="12" customFormat="1" ht="34.5" customHeight="1" thickTop="1" thickBot="1" x14ac:dyDescent="0.3">
      <c r="A5" s="11"/>
      <c r="B5" s="176" t="s">
        <v>2</v>
      </c>
      <c r="C5" s="177" t="s">
        <v>3</v>
      </c>
      <c r="D5" s="178" t="s">
        <v>4</v>
      </c>
      <c r="E5" s="178"/>
      <c r="F5" s="178"/>
      <c r="G5" s="178"/>
      <c r="H5" s="178"/>
      <c r="I5" s="178" t="s">
        <v>5</v>
      </c>
      <c r="J5" s="178"/>
      <c r="K5" s="178"/>
      <c r="L5" s="178"/>
    </row>
    <row r="6" spans="1:12" s="12" customFormat="1" ht="27.75" customHeight="1" thickTop="1" thickBot="1" x14ac:dyDescent="0.3">
      <c r="A6" s="11"/>
      <c r="B6" s="176"/>
      <c r="C6" s="177"/>
      <c r="D6" s="13" t="s">
        <v>6</v>
      </c>
      <c r="E6" s="13" t="s">
        <v>7</v>
      </c>
      <c r="F6" s="14" t="s">
        <v>9</v>
      </c>
      <c r="G6" s="13" t="s">
        <v>8</v>
      </c>
      <c r="H6" s="14" t="s">
        <v>9</v>
      </c>
      <c r="I6" s="13" t="s">
        <v>7</v>
      </c>
      <c r="J6" s="14" t="s">
        <v>9</v>
      </c>
      <c r="K6" s="13" t="s">
        <v>8</v>
      </c>
      <c r="L6" s="14" t="s">
        <v>9</v>
      </c>
    </row>
    <row r="7" spans="1:12" s="12" customFormat="1" ht="30" customHeight="1" thickTop="1" x14ac:dyDescent="0.25">
      <c r="A7" s="11"/>
      <c r="B7" s="15"/>
      <c r="C7" s="16" t="s">
        <v>10</v>
      </c>
      <c r="D7" s="17">
        <f>+D8+D15+D27</f>
        <v>569718</v>
      </c>
      <c r="E7" s="17">
        <f>+E8+E15+E27</f>
        <v>237281.36696499999</v>
      </c>
      <c r="F7" s="18">
        <f>+E7/D7</f>
        <v>0.41648915246665891</v>
      </c>
      <c r="G7" s="17">
        <f>+G8+G15+G27</f>
        <v>10550.717423</v>
      </c>
      <c r="H7" s="19">
        <f>+G7/D7</f>
        <v>1.8519192693578226E-2</v>
      </c>
      <c r="I7" s="71">
        <v>234561.76176099997</v>
      </c>
      <c r="J7" s="18">
        <v>0.41171555359142586</v>
      </c>
      <c r="K7" s="17">
        <v>16571.022377000001</v>
      </c>
      <c r="L7" s="19">
        <v>2.9086359175943186E-2</v>
      </c>
    </row>
    <row r="8" spans="1:12" s="12" customFormat="1" ht="27.75" customHeight="1" x14ac:dyDescent="0.25">
      <c r="A8" s="11"/>
      <c r="B8" s="24"/>
      <c r="C8" s="25" t="s">
        <v>11</v>
      </c>
      <c r="D8" s="26">
        <f>SUM(D9:D14)</f>
        <v>356940</v>
      </c>
      <c r="E8" s="26">
        <f>SUM(E9:E14)</f>
        <v>146183.38653300001</v>
      </c>
      <c r="F8" s="27">
        <f t="shared" ref="F8:F50" si="0">+E8/D8</f>
        <v>0.40954610447974454</v>
      </c>
      <c r="G8" s="26">
        <f>SUM(G9:G14)</f>
        <v>628.84951699999999</v>
      </c>
      <c r="H8" s="28">
        <f t="shared" ref="H8:H50" si="1">+G8/D8</f>
        <v>1.7617793382641339E-3</v>
      </c>
      <c r="I8" s="29"/>
      <c r="J8" s="30"/>
      <c r="K8" s="31"/>
      <c r="L8" s="32"/>
    </row>
    <row r="9" spans="1:12" s="12" customFormat="1" ht="22.5" x14ac:dyDescent="0.25">
      <c r="A9" s="11"/>
      <c r="B9" s="33" t="s">
        <v>12</v>
      </c>
      <c r="C9" s="34" t="s">
        <v>13</v>
      </c>
      <c r="D9" s="35">
        <v>209737</v>
      </c>
      <c r="E9" s="36">
        <v>109290.655893</v>
      </c>
      <c r="F9" s="22">
        <f t="shared" si="0"/>
        <v>0.52108429076891538</v>
      </c>
      <c r="G9" s="36">
        <v>309.75077399999998</v>
      </c>
      <c r="H9" s="23">
        <f t="shared" si="1"/>
        <v>1.4768532686173636E-3</v>
      </c>
      <c r="I9" s="37">
        <v>108862.855836</v>
      </c>
      <c r="J9" s="22">
        <v>0.51904459316191232</v>
      </c>
      <c r="K9" s="36">
        <v>854.99</v>
      </c>
      <c r="L9" s="23">
        <v>4.0764862661333001E-3</v>
      </c>
    </row>
    <row r="10" spans="1:12" s="12" customFormat="1" ht="22.5" x14ac:dyDescent="0.25">
      <c r="A10" s="11"/>
      <c r="B10" s="38" t="s">
        <v>15</v>
      </c>
      <c r="C10" s="34" t="s">
        <v>16</v>
      </c>
      <c r="D10" s="35">
        <v>20703</v>
      </c>
      <c r="E10" s="36">
        <v>0</v>
      </c>
      <c r="F10" s="22">
        <f t="shared" si="0"/>
        <v>0</v>
      </c>
      <c r="G10" s="36">
        <v>0</v>
      </c>
      <c r="H10" s="23">
        <f t="shared" si="1"/>
        <v>0</v>
      </c>
      <c r="I10" s="37">
        <v>0</v>
      </c>
      <c r="J10" s="22">
        <v>0</v>
      </c>
      <c r="K10" s="36">
        <v>0</v>
      </c>
      <c r="L10" s="23">
        <v>0</v>
      </c>
    </row>
    <row r="11" spans="1:12" s="12" customFormat="1" ht="22.5" x14ac:dyDescent="0.25">
      <c r="A11" s="11"/>
      <c r="B11" s="38" t="s">
        <v>17</v>
      </c>
      <c r="C11" s="34" t="s">
        <v>18</v>
      </c>
      <c r="D11" s="35">
        <v>4500</v>
      </c>
      <c r="E11" s="36">
        <v>0</v>
      </c>
      <c r="F11" s="22">
        <f t="shared" si="0"/>
        <v>0</v>
      </c>
      <c r="G11" s="36">
        <v>0</v>
      </c>
      <c r="H11" s="23">
        <f t="shared" si="1"/>
        <v>0</v>
      </c>
      <c r="I11" s="37">
        <v>0</v>
      </c>
      <c r="J11" s="22">
        <v>0</v>
      </c>
      <c r="K11" s="36">
        <v>0</v>
      </c>
      <c r="L11" s="23">
        <v>0</v>
      </c>
    </row>
    <row r="12" spans="1:12" s="12" customFormat="1" ht="22.5" x14ac:dyDescent="0.25">
      <c r="A12" s="11"/>
      <c r="B12" s="38" t="s">
        <v>19</v>
      </c>
      <c r="C12" s="34" t="s">
        <v>20</v>
      </c>
      <c r="D12" s="35">
        <v>6000</v>
      </c>
      <c r="E12" s="36">
        <v>0</v>
      </c>
      <c r="F12" s="22">
        <f t="shared" si="0"/>
        <v>0</v>
      </c>
      <c r="G12" s="36">
        <v>0</v>
      </c>
      <c r="H12" s="23">
        <f t="shared" si="1"/>
        <v>0</v>
      </c>
      <c r="I12" s="37">
        <v>0</v>
      </c>
      <c r="J12" s="22">
        <v>0</v>
      </c>
      <c r="K12" s="36">
        <v>0</v>
      </c>
      <c r="L12" s="23">
        <v>0</v>
      </c>
    </row>
    <row r="13" spans="1:12" s="12" customFormat="1" ht="22.5" x14ac:dyDescent="0.25">
      <c r="A13" s="11"/>
      <c r="B13" s="38" t="s">
        <v>22</v>
      </c>
      <c r="C13" s="34" t="s">
        <v>23</v>
      </c>
      <c r="D13" s="35">
        <v>96000</v>
      </c>
      <c r="E13" s="36">
        <v>35468.382826000001</v>
      </c>
      <c r="F13" s="22">
        <f t="shared" si="0"/>
        <v>0.36946232110416666</v>
      </c>
      <c r="G13" s="36">
        <v>319.09874300000001</v>
      </c>
      <c r="H13" s="23">
        <f t="shared" si="1"/>
        <v>3.3239452395833337E-3</v>
      </c>
      <c r="I13" s="37">
        <v>33764.885791000001</v>
      </c>
      <c r="J13" s="22">
        <v>0.35171756032291668</v>
      </c>
      <c r="K13" s="36">
        <v>280</v>
      </c>
      <c r="L13" s="23">
        <v>2.9166666666666668E-3</v>
      </c>
    </row>
    <row r="14" spans="1:12" s="12" customFormat="1" ht="22.5" x14ac:dyDescent="0.25">
      <c r="A14" s="11"/>
      <c r="B14" s="38" t="s">
        <v>24</v>
      </c>
      <c r="C14" s="34" t="s">
        <v>25</v>
      </c>
      <c r="D14" s="35">
        <v>20000</v>
      </c>
      <c r="E14" s="36">
        <v>1424.347814</v>
      </c>
      <c r="F14" s="22">
        <f t="shared" si="0"/>
        <v>7.1217390699999994E-2</v>
      </c>
      <c r="G14" s="36">
        <v>0</v>
      </c>
      <c r="H14" s="23">
        <f t="shared" si="1"/>
        <v>0</v>
      </c>
      <c r="I14" s="37">
        <v>1424.347814</v>
      </c>
      <c r="J14" s="22">
        <v>7.1217390699999994E-2</v>
      </c>
      <c r="K14" s="36">
        <v>142.43478099999999</v>
      </c>
      <c r="L14" s="23">
        <v>7.12173905E-3</v>
      </c>
    </row>
    <row r="15" spans="1:12" s="12" customFormat="1" ht="27" customHeight="1" x14ac:dyDescent="0.25">
      <c r="A15" s="11"/>
      <c r="B15" s="24"/>
      <c r="C15" s="39" t="s">
        <v>26</v>
      </c>
      <c r="D15" s="26">
        <f>SUM(D16:D26)</f>
        <v>124411.72410600001</v>
      </c>
      <c r="E15" s="26">
        <f>SUM(E16:E26)</f>
        <v>53869.046112999997</v>
      </c>
      <c r="F15" s="27">
        <f>+E15/D15</f>
        <v>0.43299011005669402</v>
      </c>
      <c r="G15" s="26">
        <f>SUM(G16:G26)</f>
        <v>2176.3990119999999</v>
      </c>
      <c r="H15" s="28">
        <f t="shared" si="1"/>
        <v>1.7493520226001261E-2</v>
      </c>
      <c r="I15" s="40"/>
      <c r="J15" s="41"/>
      <c r="K15" s="42"/>
      <c r="L15" s="43"/>
    </row>
    <row r="16" spans="1:12" s="12" customFormat="1" ht="22.5" x14ac:dyDescent="0.25">
      <c r="A16" s="11"/>
      <c r="B16" s="38" t="s">
        <v>28</v>
      </c>
      <c r="C16" s="34" t="s">
        <v>29</v>
      </c>
      <c r="D16" s="35">
        <v>23695.333105999998</v>
      </c>
      <c r="E16" s="36">
        <v>12335.059052000001</v>
      </c>
      <c r="F16" s="22">
        <f t="shared" si="0"/>
        <v>0.52056913472453303</v>
      </c>
      <c r="G16" s="36">
        <v>0</v>
      </c>
      <c r="H16" s="23">
        <f t="shared" si="1"/>
        <v>0</v>
      </c>
      <c r="I16" s="37">
        <v>12335.059052000001</v>
      </c>
      <c r="J16" s="22">
        <v>0.52056913472453292</v>
      </c>
      <c r="K16" s="36">
        <v>0</v>
      </c>
      <c r="L16" s="23">
        <v>0</v>
      </c>
    </row>
    <row r="17" spans="1:12" s="12" customFormat="1" x14ac:dyDescent="0.25">
      <c r="A17" s="11"/>
      <c r="B17" s="38" t="s">
        <v>30</v>
      </c>
      <c r="C17" s="34" t="s">
        <v>31</v>
      </c>
      <c r="D17" s="35">
        <v>12000</v>
      </c>
      <c r="E17" s="36">
        <v>8063.598567</v>
      </c>
      <c r="F17" s="22">
        <f t="shared" si="0"/>
        <v>0.67196654725000005</v>
      </c>
      <c r="G17" s="36">
        <v>0</v>
      </c>
      <c r="H17" s="23">
        <f t="shared" si="1"/>
        <v>0</v>
      </c>
      <c r="I17" s="37">
        <v>8063.598567</v>
      </c>
      <c r="J17" s="22">
        <v>0.67196654725000005</v>
      </c>
      <c r="K17" s="36">
        <v>0</v>
      </c>
      <c r="L17" s="23">
        <v>0</v>
      </c>
    </row>
    <row r="18" spans="1:12" s="12" customFormat="1" ht="22.5" x14ac:dyDescent="0.25">
      <c r="A18" s="11"/>
      <c r="B18" s="38" t="s">
        <v>32</v>
      </c>
      <c r="C18" s="34" t="s">
        <v>33</v>
      </c>
      <c r="D18" s="35">
        <v>7860</v>
      </c>
      <c r="E18" s="36">
        <v>3585.9759840000002</v>
      </c>
      <c r="F18" s="22">
        <f t="shared" si="0"/>
        <v>0.45623104122137409</v>
      </c>
      <c r="G18" s="36">
        <v>1490.432544</v>
      </c>
      <c r="H18" s="23">
        <f t="shared" si="1"/>
        <v>0.18962246106870229</v>
      </c>
      <c r="I18" s="37">
        <v>3589.2929899999999</v>
      </c>
      <c r="J18" s="22">
        <v>0.45665305216284985</v>
      </c>
      <c r="K18" s="36">
        <v>1447.710844</v>
      </c>
      <c r="L18" s="23">
        <v>0.18418713027989822</v>
      </c>
    </row>
    <row r="19" spans="1:12" s="12" customFormat="1" ht="22.5" x14ac:dyDescent="0.25">
      <c r="A19" s="11"/>
      <c r="B19" s="38" t="s">
        <v>34</v>
      </c>
      <c r="C19" s="34" t="s">
        <v>35</v>
      </c>
      <c r="D19" s="35">
        <v>4987</v>
      </c>
      <c r="E19" s="36">
        <v>53.275638000000001</v>
      </c>
      <c r="F19" s="22">
        <f t="shared" si="0"/>
        <v>1.0682903148185282E-2</v>
      </c>
      <c r="G19" s="36">
        <v>0</v>
      </c>
      <c r="H19" s="23">
        <f t="shared" si="1"/>
        <v>0</v>
      </c>
      <c r="I19" s="37">
        <v>0</v>
      </c>
      <c r="J19" s="22">
        <v>0</v>
      </c>
      <c r="K19" s="36">
        <v>0</v>
      </c>
      <c r="L19" s="23">
        <v>0</v>
      </c>
    </row>
    <row r="20" spans="1:12" s="12" customFormat="1" ht="22.5" x14ac:dyDescent="0.25">
      <c r="A20" s="11"/>
      <c r="B20" s="38" t="s">
        <v>36</v>
      </c>
      <c r="C20" s="34" t="s">
        <v>37</v>
      </c>
      <c r="D20" s="35">
        <v>12000</v>
      </c>
      <c r="E20" s="36">
        <v>0</v>
      </c>
      <c r="F20" s="22">
        <f t="shared" si="0"/>
        <v>0</v>
      </c>
      <c r="G20" s="36">
        <v>0</v>
      </c>
      <c r="H20" s="23">
        <f t="shared" si="1"/>
        <v>0</v>
      </c>
      <c r="I20" s="37">
        <v>0</v>
      </c>
      <c r="J20" s="22">
        <v>0</v>
      </c>
      <c r="K20" s="36">
        <v>0</v>
      </c>
      <c r="L20" s="23">
        <v>0</v>
      </c>
    </row>
    <row r="21" spans="1:12" s="12" customFormat="1" x14ac:dyDescent="0.25">
      <c r="A21" s="11"/>
      <c r="B21" s="38" t="s">
        <v>38</v>
      </c>
      <c r="C21" s="34" t="s">
        <v>39</v>
      </c>
      <c r="D21" s="35">
        <v>3750</v>
      </c>
      <c r="E21" s="36">
        <v>2189.2508939999998</v>
      </c>
      <c r="F21" s="22">
        <f t="shared" si="0"/>
        <v>0.58380023839999995</v>
      </c>
      <c r="G21" s="36">
        <v>32.574883999999997</v>
      </c>
      <c r="H21" s="23">
        <f t="shared" si="1"/>
        <v>8.6866357333333331E-3</v>
      </c>
      <c r="I21" s="37">
        <v>2375.2338420000001</v>
      </c>
      <c r="J21" s="22">
        <v>0.63339569120000005</v>
      </c>
      <c r="K21" s="36">
        <v>0</v>
      </c>
      <c r="L21" s="23">
        <v>0</v>
      </c>
    </row>
    <row r="22" spans="1:12" s="12" customFormat="1" ht="22.5" x14ac:dyDescent="0.25">
      <c r="A22" s="11"/>
      <c r="B22" s="38" t="s">
        <v>40</v>
      </c>
      <c r="C22" s="34" t="s">
        <v>41</v>
      </c>
      <c r="D22" s="35">
        <v>5200</v>
      </c>
      <c r="E22" s="36">
        <v>492.14502299999998</v>
      </c>
      <c r="F22" s="22">
        <f t="shared" si="0"/>
        <v>9.4643273653846144E-2</v>
      </c>
      <c r="G22" s="36">
        <v>37.019629999999999</v>
      </c>
      <c r="H22" s="23">
        <f t="shared" si="1"/>
        <v>7.1191596153846156E-3</v>
      </c>
      <c r="I22" s="37">
        <v>0</v>
      </c>
      <c r="J22" s="22">
        <v>0</v>
      </c>
      <c r="K22" s="36">
        <v>0</v>
      </c>
      <c r="L22" s="23">
        <v>0</v>
      </c>
    </row>
    <row r="23" spans="1:12" s="12" customFormat="1" ht="33.75" x14ac:dyDescent="0.25">
      <c r="A23" s="11"/>
      <c r="B23" s="38" t="s">
        <v>42</v>
      </c>
      <c r="C23" s="34" t="s">
        <v>43</v>
      </c>
      <c r="D23" s="35">
        <v>19320</v>
      </c>
      <c r="E23" s="36">
        <v>7910.0629470000003</v>
      </c>
      <c r="F23" s="22">
        <f t="shared" si="0"/>
        <v>0.40942354798136649</v>
      </c>
      <c r="G23" s="36">
        <v>616.37195399999996</v>
      </c>
      <c r="H23" s="23">
        <f t="shared" si="1"/>
        <v>3.1903310248447204E-2</v>
      </c>
      <c r="I23" s="37">
        <v>7582.2429080000002</v>
      </c>
      <c r="J23" s="22">
        <v>0.39245563706004138</v>
      </c>
      <c r="K23" s="36">
        <v>958.74290800000006</v>
      </c>
      <c r="L23" s="23">
        <v>4.9624374120082818E-2</v>
      </c>
    </row>
    <row r="24" spans="1:12" s="12" customFormat="1" ht="22.5" x14ac:dyDescent="0.25">
      <c r="A24" s="11"/>
      <c r="B24" s="38" t="s">
        <v>44</v>
      </c>
      <c r="C24" s="34" t="s">
        <v>45</v>
      </c>
      <c r="D24" s="35">
        <v>9699.3909999999996</v>
      </c>
      <c r="E24" s="36">
        <v>4363.5038409999997</v>
      </c>
      <c r="F24" s="22">
        <f t="shared" si="0"/>
        <v>0.44987400147081397</v>
      </c>
      <c r="G24" s="36">
        <v>0</v>
      </c>
      <c r="H24" s="23">
        <f t="shared" si="1"/>
        <v>0</v>
      </c>
      <c r="I24" s="37">
        <v>4363.5038409999997</v>
      </c>
      <c r="J24" s="22">
        <v>0.44987400147081397</v>
      </c>
      <c r="K24" s="36">
        <v>4363.5038409999997</v>
      </c>
      <c r="L24" s="23">
        <v>0.44987400147081397</v>
      </c>
    </row>
    <row r="25" spans="1:12" s="12" customFormat="1" ht="33.75" x14ac:dyDescent="0.25">
      <c r="A25" s="11"/>
      <c r="B25" s="38" t="s">
        <v>46</v>
      </c>
      <c r="C25" s="34" t="s">
        <v>47</v>
      </c>
      <c r="D25" s="35">
        <v>700</v>
      </c>
      <c r="E25" s="36">
        <v>0</v>
      </c>
      <c r="F25" s="22">
        <f t="shared" si="0"/>
        <v>0</v>
      </c>
      <c r="G25" s="36">
        <v>0</v>
      </c>
      <c r="H25" s="23">
        <f t="shared" si="1"/>
        <v>0</v>
      </c>
      <c r="I25" s="37">
        <v>0</v>
      </c>
      <c r="J25" s="22">
        <v>0</v>
      </c>
      <c r="K25" s="36">
        <v>0</v>
      </c>
      <c r="L25" s="23">
        <v>0</v>
      </c>
    </row>
    <row r="26" spans="1:12" s="12" customFormat="1" ht="22.5" x14ac:dyDescent="0.25">
      <c r="A26" s="11"/>
      <c r="B26" s="38" t="s">
        <v>48</v>
      </c>
      <c r="C26" s="34" t="s">
        <v>49</v>
      </c>
      <c r="D26" s="35">
        <v>25200</v>
      </c>
      <c r="E26" s="36">
        <v>14876.174166999999</v>
      </c>
      <c r="F26" s="22">
        <f t="shared" si="0"/>
        <v>0.59032437170634922</v>
      </c>
      <c r="G26" s="36">
        <v>0</v>
      </c>
      <c r="H26" s="23">
        <f t="shared" si="1"/>
        <v>0</v>
      </c>
      <c r="I26" s="37">
        <v>14876.174166999999</v>
      </c>
      <c r="J26" s="22">
        <v>0.59032437170634922</v>
      </c>
      <c r="K26" s="36">
        <v>0</v>
      </c>
      <c r="L26" s="23">
        <v>0</v>
      </c>
    </row>
    <row r="27" spans="1:12" s="12" customFormat="1" ht="27.75" customHeight="1" x14ac:dyDescent="0.25">
      <c r="A27" s="11"/>
      <c r="B27" s="24"/>
      <c r="C27" s="39" t="s">
        <v>50</v>
      </c>
      <c r="D27" s="26">
        <f>SUM(D28:D35)</f>
        <v>88366.275893999991</v>
      </c>
      <c r="E27" s="26">
        <f>SUM(E28:E35)</f>
        <v>37228.934319</v>
      </c>
      <c r="F27" s="27">
        <f t="shared" si="0"/>
        <v>0.42130251549423753</v>
      </c>
      <c r="G27" s="26">
        <f>SUM(G28:G35)</f>
        <v>7745.4688939999996</v>
      </c>
      <c r="H27" s="28">
        <f t="shared" si="1"/>
        <v>8.7651865099431125E-2</v>
      </c>
      <c r="I27" s="40"/>
      <c r="J27" s="41"/>
      <c r="K27" s="42"/>
      <c r="L27" s="43"/>
    </row>
    <row r="28" spans="1:12" s="12" customFormat="1" ht="22.5" x14ac:dyDescent="0.25">
      <c r="A28" s="11"/>
      <c r="B28" s="38" t="s">
        <v>51</v>
      </c>
      <c r="C28" s="34" t="s">
        <v>52</v>
      </c>
      <c r="D28" s="35">
        <v>9000</v>
      </c>
      <c r="E28" s="36">
        <v>1016.091773</v>
      </c>
      <c r="F28" s="22">
        <f t="shared" si="0"/>
        <v>0.11289908588888889</v>
      </c>
      <c r="G28" s="36">
        <v>0</v>
      </c>
      <c r="H28" s="23">
        <f t="shared" si="1"/>
        <v>0</v>
      </c>
      <c r="I28" s="37">
        <v>4276.2638340000003</v>
      </c>
      <c r="J28" s="22">
        <v>0.41903614247917687</v>
      </c>
      <c r="K28" s="36">
        <v>898</v>
      </c>
      <c r="L28" s="23">
        <v>8.7996080352768249E-2</v>
      </c>
    </row>
    <row r="29" spans="1:12" s="12" customFormat="1" ht="22.5" x14ac:dyDescent="0.25">
      <c r="A29" s="11"/>
      <c r="B29" s="38" t="s">
        <v>53</v>
      </c>
      <c r="C29" s="34" t="s">
        <v>54</v>
      </c>
      <c r="D29" s="35">
        <v>10205</v>
      </c>
      <c r="E29" s="36">
        <v>4387.4934370000001</v>
      </c>
      <c r="F29" s="22">
        <f t="shared" si="0"/>
        <v>0.42993566261636451</v>
      </c>
      <c r="G29" s="36">
        <v>83.046058000000002</v>
      </c>
      <c r="H29" s="23">
        <f t="shared" si="1"/>
        <v>8.1377812836844685E-3</v>
      </c>
      <c r="I29" s="37">
        <v>1176.0917730000001</v>
      </c>
      <c r="J29" s="22">
        <v>0.13067686366666667</v>
      </c>
      <c r="K29" s="36">
        <v>298</v>
      </c>
      <c r="L29" s="23">
        <v>3.3111111111111112E-2</v>
      </c>
    </row>
    <row r="30" spans="1:12" s="12" customFormat="1" ht="22.5" x14ac:dyDescent="0.25">
      <c r="A30" s="11"/>
      <c r="B30" s="38" t="s">
        <v>55</v>
      </c>
      <c r="C30" s="34" t="s">
        <v>56</v>
      </c>
      <c r="D30" s="35">
        <v>4365.0690199999999</v>
      </c>
      <c r="E30" s="36">
        <v>2195.2097480000002</v>
      </c>
      <c r="F30" s="22">
        <f t="shared" si="0"/>
        <v>0.50290378867823726</v>
      </c>
      <c r="G30" s="36">
        <v>623.004639</v>
      </c>
      <c r="H30" s="23">
        <f t="shared" si="1"/>
        <v>0.1427250373695122</v>
      </c>
      <c r="I30" s="37">
        <v>2126.7506600000002</v>
      </c>
      <c r="J30" s="22">
        <v>0.48722039680371421</v>
      </c>
      <c r="K30" s="36">
        <v>607.64</v>
      </c>
      <c r="L30" s="23">
        <v>0.13920512991109588</v>
      </c>
    </row>
    <row r="31" spans="1:12" s="12" customFormat="1" ht="22.5" x14ac:dyDescent="0.25">
      <c r="A31" s="11"/>
      <c r="B31" s="38" t="s">
        <v>57</v>
      </c>
      <c r="C31" s="34" t="s">
        <v>58</v>
      </c>
      <c r="D31" s="35">
        <v>10000</v>
      </c>
      <c r="E31" s="36">
        <v>4875</v>
      </c>
      <c r="F31" s="22">
        <f t="shared" si="0"/>
        <v>0.48749999999999999</v>
      </c>
      <c r="G31" s="36">
        <v>0</v>
      </c>
      <c r="H31" s="23">
        <f t="shared" si="1"/>
        <v>0</v>
      </c>
      <c r="I31" s="37">
        <v>4883.0513080000001</v>
      </c>
      <c r="J31" s="22">
        <v>0.48830513079999999</v>
      </c>
      <c r="K31" s="36">
        <v>3.0000000000000001E-6</v>
      </c>
      <c r="L31" s="23">
        <v>3E-10</v>
      </c>
    </row>
    <row r="32" spans="1:12" s="12" customFormat="1" ht="22.5" x14ac:dyDescent="0.25">
      <c r="A32" s="11"/>
      <c r="B32" s="38" t="s">
        <v>59</v>
      </c>
      <c r="C32" s="34" t="s">
        <v>60</v>
      </c>
      <c r="D32" s="35">
        <v>5250</v>
      </c>
      <c r="E32" s="36">
        <v>135</v>
      </c>
      <c r="F32" s="22">
        <f t="shared" si="0"/>
        <v>2.5714285714285714E-2</v>
      </c>
      <c r="G32" s="36">
        <v>0</v>
      </c>
      <c r="H32" s="23">
        <f t="shared" si="1"/>
        <v>0</v>
      </c>
      <c r="I32" s="37">
        <v>0</v>
      </c>
      <c r="J32" s="22">
        <v>0</v>
      </c>
      <c r="K32" s="36">
        <v>0</v>
      </c>
      <c r="L32" s="23">
        <v>0</v>
      </c>
    </row>
    <row r="33" spans="1:12" s="12" customFormat="1" ht="33.75" x14ac:dyDescent="0.25">
      <c r="A33" s="11"/>
      <c r="B33" s="38" t="s">
        <v>61</v>
      </c>
      <c r="C33" s="34" t="s">
        <v>62</v>
      </c>
      <c r="D33" s="35">
        <v>44089.206874000003</v>
      </c>
      <c r="E33" s="36">
        <v>24620.139361000001</v>
      </c>
      <c r="F33" s="22">
        <f t="shared" si="0"/>
        <v>0.55841647211664469</v>
      </c>
      <c r="G33" s="36">
        <v>7039.418197</v>
      </c>
      <c r="H33" s="23">
        <f t="shared" si="1"/>
        <v>0.15966307167006988</v>
      </c>
      <c r="I33" s="37">
        <v>24862.409378</v>
      </c>
      <c r="J33" s="22">
        <v>0.56391146815257631</v>
      </c>
      <c r="K33" s="36">
        <v>6720</v>
      </c>
      <c r="L33" s="23">
        <v>0.15241825554278399</v>
      </c>
    </row>
    <row r="34" spans="1:12" s="12" customFormat="1" ht="22.5" x14ac:dyDescent="0.25">
      <c r="A34" s="11"/>
      <c r="B34" s="38" t="s">
        <v>63</v>
      </c>
      <c r="C34" s="34" t="s">
        <v>64</v>
      </c>
      <c r="D34" s="35">
        <v>3000</v>
      </c>
      <c r="E34" s="36">
        <v>0</v>
      </c>
      <c r="F34" s="22">
        <f t="shared" si="0"/>
        <v>0</v>
      </c>
      <c r="G34" s="36">
        <v>0</v>
      </c>
      <c r="H34" s="23">
        <f t="shared" si="1"/>
        <v>0</v>
      </c>
      <c r="I34" s="37">
        <v>0</v>
      </c>
      <c r="J34" s="22">
        <v>0</v>
      </c>
      <c r="K34" s="36">
        <v>0</v>
      </c>
      <c r="L34" s="23">
        <v>0</v>
      </c>
    </row>
    <row r="35" spans="1:12" s="12" customFormat="1" ht="22.5" x14ac:dyDescent="0.25">
      <c r="A35" s="11"/>
      <c r="B35" s="38" t="s">
        <v>65</v>
      </c>
      <c r="C35" s="34" t="s">
        <v>66</v>
      </c>
      <c r="D35" s="35">
        <v>2457</v>
      </c>
      <c r="E35" s="36">
        <v>0</v>
      </c>
      <c r="F35" s="22">
        <f t="shared" si="0"/>
        <v>0</v>
      </c>
      <c r="G35" s="36">
        <v>0</v>
      </c>
      <c r="H35" s="23">
        <f t="shared" si="1"/>
        <v>0</v>
      </c>
      <c r="I35" s="37">
        <v>0</v>
      </c>
      <c r="J35" s="22">
        <v>0</v>
      </c>
      <c r="K35" s="36">
        <v>0</v>
      </c>
      <c r="L35" s="23">
        <v>0</v>
      </c>
    </row>
    <row r="36" spans="1:12" s="12" customFormat="1" ht="23.25" customHeight="1" x14ac:dyDescent="0.25">
      <c r="A36" s="11"/>
      <c r="B36" s="15"/>
      <c r="C36" s="16" t="s">
        <v>67</v>
      </c>
      <c r="D36" s="17">
        <f>+D37+D38+D39+D41</f>
        <v>43004</v>
      </c>
      <c r="E36" s="17">
        <f>+E37+E38+E39+E41</f>
        <v>12137.470932</v>
      </c>
      <c r="F36" s="18">
        <f t="shared" si="0"/>
        <v>0.28224051092921587</v>
      </c>
      <c r="G36" s="17">
        <f>+G37+G38+G39+G41</f>
        <v>537.06164899999999</v>
      </c>
      <c r="H36" s="19">
        <f>+G36/D36</f>
        <v>1.2488644056366849E-2</v>
      </c>
      <c r="I36" s="44">
        <v>13415.060901000001</v>
      </c>
      <c r="J36" s="20">
        <v>0.31194914196353829</v>
      </c>
      <c r="K36" s="45">
        <v>5714.8599679999998</v>
      </c>
      <c r="L36" s="21">
        <v>0.13289135819923728</v>
      </c>
    </row>
    <row r="37" spans="1:12" s="12" customFormat="1" ht="22.5" x14ac:dyDescent="0.25">
      <c r="A37" s="11"/>
      <c r="B37" s="38" t="s">
        <v>68</v>
      </c>
      <c r="C37" s="34" t="s">
        <v>69</v>
      </c>
      <c r="D37" s="35">
        <v>8000</v>
      </c>
      <c r="E37" s="36">
        <v>69.335671000000005</v>
      </c>
      <c r="F37" s="22">
        <f t="shared" si="0"/>
        <v>8.6669588750000002E-3</v>
      </c>
      <c r="G37" s="36">
        <v>9.6678350000000002</v>
      </c>
      <c r="H37" s="23">
        <f t="shared" si="1"/>
        <v>1.208479375E-3</v>
      </c>
      <c r="I37" s="37">
        <v>0</v>
      </c>
      <c r="J37" s="22">
        <v>0</v>
      </c>
      <c r="K37" s="36">
        <v>0</v>
      </c>
      <c r="L37" s="23">
        <v>0</v>
      </c>
    </row>
    <row r="38" spans="1:12" s="12" customFormat="1" x14ac:dyDescent="0.25">
      <c r="A38" s="11"/>
      <c r="B38" s="38" t="s">
        <v>70</v>
      </c>
      <c r="C38" s="34" t="s">
        <v>71</v>
      </c>
      <c r="D38" s="35">
        <v>10500</v>
      </c>
      <c r="E38" s="36">
        <v>5381.5373099999997</v>
      </c>
      <c r="F38" s="22">
        <f t="shared" si="0"/>
        <v>0.51252736285714284</v>
      </c>
      <c r="G38" s="36">
        <v>277.25785200000001</v>
      </c>
      <c r="H38" s="23">
        <f t="shared" si="1"/>
        <v>2.6405509714285715E-2</v>
      </c>
      <c r="I38" s="37">
        <v>4494.5373099999997</v>
      </c>
      <c r="J38" s="22">
        <v>0.42805117238095236</v>
      </c>
      <c r="K38" s="36">
        <v>3823.0835790000001</v>
      </c>
      <c r="L38" s="23">
        <v>0.36410319800000002</v>
      </c>
    </row>
    <row r="39" spans="1:12" s="12" customFormat="1" ht="20.25" customHeight="1" x14ac:dyDescent="0.25">
      <c r="A39" s="11"/>
      <c r="B39" s="24"/>
      <c r="C39" s="39" t="s">
        <v>72</v>
      </c>
      <c r="D39" s="26">
        <f>+D40</f>
        <v>3204</v>
      </c>
      <c r="E39" s="26">
        <f>+E40</f>
        <v>768.58599300000003</v>
      </c>
      <c r="F39" s="27">
        <f t="shared" si="0"/>
        <v>0.23988326872659177</v>
      </c>
      <c r="G39" s="26">
        <f>+G40</f>
        <v>9.0336979999999993</v>
      </c>
      <c r="H39" s="28">
        <f t="shared" si="1"/>
        <v>2.8195062421972534E-3</v>
      </c>
      <c r="I39" s="40"/>
      <c r="J39" s="41"/>
      <c r="K39" s="42"/>
      <c r="L39" s="43"/>
    </row>
    <row r="40" spans="1:12" s="12" customFormat="1" x14ac:dyDescent="0.25">
      <c r="A40" s="11"/>
      <c r="B40" s="38" t="s">
        <v>73</v>
      </c>
      <c r="C40" s="34" t="s">
        <v>74</v>
      </c>
      <c r="D40" s="35">
        <v>3204</v>
      </c>
      <c r="E40" s="36">
        <v>768.58599300000003</v>
      </c>
      <c r="F40" s="22">
        <f t="shared" si="0"/>
        <v>0.23988326872659177</v>
      </c>
      <c r="G40" s="36">
        <v>9.0336979999999993</v>
      </c>
      <c r="H40" s="23">
        <f t="shared" si="1"/>
        <v>2.8195062421972534E-3</v>
      </c>
      <c r="I40" s="37">
        <v>0</v>
      </c>
      <c r="J40" s="22">
        <v>0</v>
      </c>
      <c r="K40" s="36">
        <v>0</v>
      </c>
      <c r="L40" s="23">
        <v>0</v>
      </c>
    </row>
    <row r="41" spans="1:12" s="12" customFormat="1" ht="20.25" customHeight="1" x14ac:dyDescent="0.25">
      <c r="A41" s="11"/>
      <c r="B41" s="24"/>
      <c r="C41" s="39" t="s">
        <v>75</v>
      </c>
      <c r="D41" s="26">
        <f>SUM(D42:D43)</f>
        <v>21300</v>
      </c>
      <c r="E41" s="26">
        <f>SUM(E42:E43)</f>
        <v>5918.011958</v>
      </c>
      <c r="F41" s="27">
        <f t="shared" si="0"/>
        <v>0.27784093699530515</v>
      </c>
      <c r="G41" s="26">
        <f>SUM(G42:G43)</f>
        <v>241.10226399999999</v>
      </c>
      <c r="H41" s="28">
        <f t="shared" si="1"/>
        <v>1.1319355117370892E-2</v>
      </c>
      <c r="I41" s="40"/>
      <c r="J41" s="41"/>
      <c r="K41" s="42"/>
      <c r="L41" s="43"/>
    </row>
    <row r="42" spans="1:12" s="12" customFormat="1" x14ac:dyDescent="0.25">
      <c r="A42" s="11"/>
      <c r="B42" s="38" t="s">
        <v>76</v>
      </c>
      <c r="C42" s="34" t="s">
        <v>77</v>
      </c>
      <c r="D42" s="35">
        <v>9000</v>
      </c>
      <c r="E42" s="36">
        <v>3718.8796430000002</v>
      </c>
      <c r="F42" s="22">
        <f t="shared" si="0"/>
        <v>0.41320884922222223</v>
      </c>
      <c r="G42" s="36">
        <v>228.94882999999999</v>
      </c>
      <c r="H42" s="23">
        <f t="shared" si="1"/>
        <v>2.5438758888888888E-2</v>
      </c>
      <c r="I42" s="37">
        <v>6671.391404</v>
      </c>
      <c r="J42" s="22">
        <v>0.74126571155555554</v>
      </c>
      <c r="K42" s="36">
        <v>441.77638899999999</v>
      </c>
      <c r="L42" s="23">
        <v>4.9086265444444444E-2</v>
      </c>
    </row>
    <row r="43" spans="1:12" s="12" customFormat="1" ht="22.5" x14ac:dyDescent="0.25">
      <c r="A43" s="11"/>
      <c r="B43" s="38" t="s">
        <v>78</v>
      </c>
      <c r="C43" s="34" t="s">
        <v>79</v>
      </c>
      <c r="D43" s="35">
        <v>12300</v>
      </c>
      <c r="E43" s="36">
        <v>2199.1323149999998</v>
      </c>
      <c r="F43" s="22">
        <f t="shared" si="0"/>
        <v>0.17879124512195121</v>
      </c>
      <c r="G43" s="36">
        <v>12.153434000000001</v>
      </c>
      <c r="H43" s="23">
        <f t="shared" si="1"/>
        <v>9.8808406504065057E-4</v>
      </c>
      <c r="I43" s="37">
        <v>2249.1321870000002</v>
      </c>
      <c r="J43" s="22">
        <v>0.18285627536585367</v>
      </c>
      <c r="K43" s="36">
        <v>1450</v>
      </c>
      <c r="L43" s="23">
        <v>0.11788617886178862</v>
      </c>
    </row>
    <row r="44" spans="1:12" s="12" customFormat="1" ht="20.25" customHeight="1" x14ac:dyDescent="0.25">
      <c r="A44" s="11"/>
      <c r="B44" s="15"/>
      <c r="C44" s="16" t="s">
        <v>21</v>
      </c>
      <c r="D44" s="17">
        <f>+D45</f>
        <v>1251</v>
      </c>
      <c r="E44" s="17">
        <f>+E45</f>
        <v>150.05938900000001</v>
      </c>
      <c r="F44" s="18">
        <f t="shared" si="0"/>
        <v>0.11995154996003199</v>
      </c>
      <c r="G44" s="17">
        <f>+G45</f>
        <v>0</v>
      </c>
      <c r="H44" s="19">
        <f t="shared" si="1"/>
        <v>0</v>
      </c>
      <c r="I44" s="44">
        <v>469</v>
      </c>
      <c r="J44" s="20">
        <v>0.37490007993605118</v>
      </c>
      <c r="K44" s="45">
        <v>419</v>
      </c>
      <c r="L44" s="21">
        <v>0.3349320543565148</v>
      </c>
    </row>
    <row r="45" spans="1:12" s="12" customFormat="1" x14ac:dyDescent="0.25">
      <c r="A45" s="11"/>
      <c r="B45" s="38" t="s">
        <v>80</v>
      </c>
      <c r="C45" s="34" t="s">
        <v>81</v>
      </c>
      <c r="D45" s="35">
        <v>1251</v>
      </c>
      <c r="E45" s="36">
        <v>150.05938900000001</v>
      </c>
      <c r="F45" s="22">
        <f t="shared" si="0"/>
        <v>0.11995154996003199</v>
      </c>
      <c r="G45" s="36">
        <v>0</v>
      </c>
      <c r="H45" s="23">
        <f t="shared" si="1"/>
        <v>0</v>
      </c>
      <c r="I45" s="37">
        <v>469</v>
      </c>
      <c r="J45" s="22">
        <v>0.37490007993605118</v>
      </c>
      <c r="K45" s="36">
        <v>419</v>
      </c>
      <c r="L45" s="23">
        <v>0.3349320543565148</v>
      </c>
    </row>
    <row r="46" spans="1:12" s="12" customFormat="1" ht="19.5" customHeight="1" x14ac:dyDescent="0.25">
      <c r="A46" s="11"/>
      <c r="B46" s="15"/>
      <c r="C46" s="16" t="s">
        <v>82</v>
      </c>
      <c r="D46" s="17">
        <f>+D47+D48</f>
        <v>13400</v>
      </c>
      <c r="E46" s="17">
        <f>+E47+E48</f>
        <v>4899.5351840000003</v>
      </c>
      <c r="F46" s="18">
        <f t="shared" si="0"/>
        <v>0.36563695402985075</v>
      </c>
      <c r="G46" s="17">
        <f>+G47+G48</f>
        <v>1569.7481440000001</v>
      </c>
      <c r="H46" s="19">
        <f t="shared" si="1"/>
        <v>0.11714538388059703</v>
      </c>
      <c r="I46" s="44">
        <v>4648.0839999999998</v>
      </c>
      <c r="J46" s="20">
        <v>0.34687194029850743</v>
      </c>
      <c r="K46" s="45">
        <v>1481.1325714285715</v>
      </c>
      <c r="L46" s="21">
        <v>0.1105322814498934</v>
      </c>
    </row>
    <row r="47" spans="1:12" s="46" customFormat="1" x14ac:dyDescent="0.25">
      <c r="A47" s="11"/>
      <c r="B47" s="38" t="s">
        <v>83</v>
      </c>
      <c r="C47" s="34" t="s">
        <v>84</v>
      </c>
      <c r="D47" s="35">
        <v>2400</v>
      </c>
      <c r="E47" s="36">
        <v>1163</v>
      </c>
      <c r="F47" s="22">
        <f t="shared" si="0"/>
        <v>0.48458333333333331</v>
      </c>
      <c r="G47" s="36">
        <v>241.125798</v>
      </c>
      <c r="H47" s="23">
        <f t="shared" si="1"/>
        <v>0.1004690825</v>
      </c>
      <c r="I47" s="37">
        <v>1163</v>
      </c>
      <c r="J47" s="22">
        <v>0.48458333333333331</v>
      </c>
      <c r="K47" s="36">
        <v>300</v>
      </c>
      <c r="L47" s="23">
        <v>0.125</v>
      </c>
    </row>
    <row r="48" spans="1:12" s="12" customFormat="1" ht="19.5" customHeight="1" x14ac:dyDescent="0.25">
      <c r="A48" s="11"/>
      <c r="B48" s="24"/>
      <c r="C48" s="39" t="s">
        <v>85</v>
      </c>
      <c r="D48" s="26">
        <f>+D49</f>
        <v>11000</v>
      </c>
      <c r="E48" s="26">
        <f>+E49</f>
        <v>3736.5351839999998</v>
      </c>
      <c r="F48" s="27">
        <f t="shared" si="0"/>
        <v>0.33968501672727269</v>
      </c>
      <c r="G48" s="26">
        <f>+G49</f>
        <v>1328.6223460000001</v>
      </c>
      <c r="H48" s="28">
        <f t="shared" si="1"/>
        <v>0.12078384963636364</v>
      </c>
      <c r="I48" s="40"/>
      <c r="J48" s="41"/>
      <c r="K48" s="42"/>
      <c r="L48" s="43"/>
    </row>
    <row r="49" spans="1:12" x14ac:dyDescent="0.25">
      <c r="A49" s="11"/>
      <c r="B49" s="38" t="s">
        <v>86</v>
      </c>
      <c r="C49" s="34" t="s">
        <v>87</v>
      </c>
      <c r="D49" s="35">
        <v>11000</v>
      </c>
      <c r="E49" s="36">
        <v>3736.5351839999998</v>
      </c>
      <c r="F49" s="22">
        <f t="shared" si="0"/>
        <v>0.33968501672727269</v>
      </c>
      <c r="G49" s="36">
        <v>1328.6223460000001</v>
      </c>
      <c r="H49" s="23">
        <f t="shared" si="1"/>
        <v>0.12078384963636364</v>
      </c>
      <c r="I49" s="37">
        <v>3485.0839999999998</v>
      </c>
      <c r="J49" s="22">
        <v>0.31682581818181821</v>
      </c>
      <c r="K49" s="36">
        <v>1181.1325714285715</v>
      </c>
      <c r="L49" s="23">
        <v>0.10737568831168831</v>
      </c>
    </row>
    <row r="50" spans="1:12" ht="19.5" customHeight="1" thickBot="1" x14ac:dyDescent="0.3">
      <c r="A50" s="11"/>
      <c r="B50" s="72"/>
      <c r="C50" s="73" t="s">
        <v>27</v>
      </c>
      <c r="D50" s="74">
        <f>+D7+D36+D44+D46</f>
        <v>627373</v>
      </c>
      <c r="E50" s="74">
        <f>+E7+E36+E44+E46</f>
        <v>254468.43247</v>
      </c>
      <c r="F50" s="75">
        <f t="shared" si="0"/>
        <v>0.40560947390149082</v>
      </c>
      <c r="G50" s="74">
        <f>+G7+G36+G44+G46</f>
        <v>12657.527215999999</v>
      </c>
      <c r="H50" s="76">
        <f t="shared" si="1"/>
        <v>2.0175441429580169E-2</v>
      </c>
      <c r="I50" s="77">
        <v>253093.90666199996</v>
      </c>
      <c r="J50" s="78">
        <v>0.40341855110436686</v>
      </c>
      <c r="K50" s="79">
        <v>24186.014916428572</v>
      </c>
      <c r="L50" s="80">
        <v>3.9E-2</v>
      </c>
    </row>
    <row r="51" spans="1:12" ht="15.75" thickTop="1" x14ac:dyDescent="0.25">
      <c r="A51" s="47"/>
      <c r="B51" s="48"/>
      <c r="C51" s="49"/>
      <c r="D51" s="50"/>
      <c r="E51" s="51"/>
      <c r="F51" s="52"/>
      <c r="G51" s="51"/>
      <c r="H51" s="52"/>
      <c r="I51" s="51"/>
      <c r="J51" s="52"/>
      <c r="K51" s="51"/>
      <c r="L51" s="52"/>
    </row>
    <row r="52" spans="1:12" x14ac:dyDescent="0.25">
      <c r="E52" s="4"/>
    </row>
  </sheetData>
  <mergeCells count="4">
    <mergeCell ref="B5:B6"/>
    <mergeCell ref="C5:C6"/>
    <mergeCell ref="D5:H5"/>
    <mergeCell ref="I5:L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2:K44"/>
  <sheetViews>
    <sheetView zoomScaleNormal="100" workbookViewId="0">
      <pane xSplit="2" ySplit="6" topLeftCell="C7" activePane="bottomRight" state="frozen"/>
      <selection pane="topRight" activeCell="D1" sqref="D1"/>
      <selection pane="bottomLeft" activeCell="A8" sqref="A8"/>
      <selection pane="bottomRight" activeCell="B2" sqref="B2"/>
    </sheetView>
  </sheetViews>
  <sheetFormatPr baseColWidth="10" defaultRowHeight="15" x14ac:dyDescent="0.25"/>
  <cols>
    <col min="1" max="1" width="11" style="7" customWidth="1"/>
    <col min="2" max="2" width="39.140625" style="7" customWidth="1"/>
    <col min="3" max="3" width="12.5703125" style="55" customWidth="1"/>
    <col min="4" max="4" width="11.5703125" style="54" bestFit="1" customWidth="1"/>
    <col min="5" max="5" width="5.140625" style="12" bestFit="1" customWidth="1"/>
    <col min="6" max="6" width="11" style="54" bestFit="1" customWidth="1"/>
    <col min="7" max="7" width="5.140625" style="12" bestFit="1" customWidth="1"/>
    <col min="8" max="8" width="11.28515625" style="12" bestFit="1" customWidth="1"/>
    <col min="9" max="9" width="5.140625" style="12" bestFit="1" customWidth="1"/>
    <col min="10" max="10" width="10.7109375" style="12" bestFit="1" customWidth="1"/>
    <col min="11" max="11" width="6.5703125" style="12" customWidth="1"/>
    <col min="12" max="16384" width="11.42578125" style="7"/>
  </cols>
  <sheetData>
    <row r="2" spans="1:11" x14ac:dyDescent="0.25">
      <c r="B2" s="46" t="s">
        <v>0</v>
      </c>
      <c r="C2" s="53"/>
    </row>
    <row r="3" spans="1:11" x14ac:dyDescent="0.25">
      <c r="B3" s="46" t="s">
        <v>88</v>
      </c>
      <c r="C3" s="53"/>
      <c r="D3" s="2"/>
      <c r="E3" s="2"/>
      <c r="F3" s="2"/>
      <c r="G3" s="2"/>
      <c r="H3" s="2"/>
      <c r="I3" s="2"/>
      <c r="J3" s="2"/>
      <c r="K3" s="2"/>
    </row>
    <row r="4" spans="1:11" ht="15.75" thickBot="1" x14ac:dyDescent="0.3"/>
    <row r="5" spans="1:11" s="12" customFormat="1" ht="34.5" customHeight="1" thickTop="1" thickBot="1" x14ac:dyDescent="0.3">
      <c r="B5" s="177" t="s">
        <v>3</v>
      </c>
      <c r="C5" s="178" t="s">
        <v>4</v>
      </c>
      <c r="D5" s="178"/>
      <c r="E5" s="178"/>
      <c r="F5" s="178"/>
      <c r="G5" s="178"/>
      <c r="H5" s="178" t="s">
        <v>111</v>
      </c>
      <c r="I5" s="178"/>
      <c r="J5" s="178"/>
      <c r="K5" s="178"/>
    </row>
    <row r="6" spans="1:11" s="12" customFormat="1" ht="34.5" customHeight="1" thickTop="1" thickBot="1" x14ac:dyDescent="0.3">
      <c r="B6" s="177"/>
      <c r="C6" s="13" t="s">
        <v>6</v>
      </c>
      <c r="D6" s="56" t="s">
        <v>7</v>
      </c>
      <c r="E6" s="57" t="s">
        <v>9</v>
      </c>
      <c r="F6" s="56" t="s">
        <v>8</v>
      </c>
      <c r="G6" s="57" t="s">
        <v>9</v>
      </c>
      <c r="H6" s="57" t="s">
        <v>7</v>
      </c>
      <c r="I6" s="57" t="s">
        <v>9</v>
      </c>
      <c r="J6" s="57" t="s">
        <v>8</v>
      </c>
      <c r="K6" s="57" t="s">
        <v>9</v>
      </c>
    </row>
    <row r="7" spans="1:11" s="12" customFormat="1" ht="33.75" customHeight="1" thickTop="1" x14ac:dyDescent="0.25">
      <c r="A7" s="58"/>
      <c r="B7" s="85" t="s">
        <v>89</v>
      </c>
      <c r="C7" s="86">
        <v>515321.79312599998</v>
      </c>
      <c r="D7" s="86">
        <v>208883.56327499996</v>
      </c>
      <c r="E7" s="87">
        <v>0.40534587525959026</v>
      </c>
      <c r="F7" s="86">
        <v>3762.0928589999994</v>
      </c>
      <c r="G7" s="87">
        <v>7.300473042637535E-3</v>
      </c>
      <c r="H7" s="86">
        <v>205979.30107499997</v>
      </c>
      <c r="I7" s="87">
        <v>0.39971005267506027</v>
      </c>
      <c r="J7" s="86">
        <v>10151.022374</v>
      </c>
      <c r="K7" s="88">
        <v>1.9698414678763643E-2</v>
      </c>
    </row>
    <row r="8" spans="1:11" s="12" customFormat="1" ht="22.5" x14ac:dyDescent="0.25">
      <c r="A8" s="11"/>
      <c r="B8" s="59" t="s">
        <v>13</v>
      </c>
      <c r="C8" s="60">
        <v>209737</v>
      </c>
      <c r="D8" s="61">
        <v>109290.655893</v>
      </c>
      <c r="E8" s="22">
        <v>0.52108429076891538</v>
      </c>
      <c r="F8" s="61">
        <v>309.75077399999998</v>
      </c>
      <c r="G8" s="22">
        <v>1.4768532686173636E-3</v>
      </c>
      <c r="H8" s="61">
        <v>108862.855836</v>
      </c>
      <c r="I8" s="22">
        <v>0.51904459316191232</v>
      </c>
      <c r="J8" s="61">
        <v>854.99</v>
      </c>
      <c r="K8" s="23">
        <v>4.0764862661333001E-3</v>
      </c>
    </row>
    <row r="9" spans="1:11" s="12" customFormat="1" ht="33.75" x14ac:dyDescent="0.25">
      <c r="A9" s="11"/>
      <c r="B9" s="59" t="s">
        <v>16</v>
      </c>
      <c r="C9" s="60">
        <v>20703</v>
      </c>
      <c r="D9" s="61">
        <v>0</v>
      </c>
      <c r="E9" s="22">
        <v>0</v>
      </c>
      <c r="F9" s="61">
        <v>0</v>
      </c>
      <c r="G9" s="22">
        <v>0</v>
      </c>
      <c r="H9" s="61">
        <v>0</v>
      </c>
      <c r="I9" s="22">
        <v>0</v>
      </c>
      <c r="J9" s="61">
        <v>0</v>
      </c>
      <c r="K9" s="23">
        <v>0</v>
      </c>
    </row>
    <row r="10" spans="1:11" s="12" customFormat="1" ht="22.5" x14ac:dyDescent="0.25">
      <c r="A10" s="11"/>
      <c r="B10" s="59" t="s">
        <v>18</v>
      </c>
      <c r="C10" s="60">
        <v>4500</v>
      </c>
      <c r="D10" s="61">
        <v>0</v>
      </c>
      <c r="E10" s="22">
        <v>0</v>
      </c>
      <c r="F10" s="61">
        <v>0</v>
      </c>
      <c r="G10" s="22">
        <v>0</v>
      </c>
      <c r="H10" s="61">
        <v>0</v>
      </c>
      <c r="I10" s="22">
        <v>0</v>
      </c>
      <c r="J10" s="61">
        <v>0</v>
      </c>
      <c r="K10" s="23">
        <v>0</v>
      </c>
    </row>
    <row r="11" spans="1:11" s="12" customFormat="1" ht="22.5" x14ac:dyDescent="0.25">
      <c r="A11" s="11"/>
      <c r="B11" s="59" t="s">
        <v>20</v>
      </c>
      <c r="C11" s="60">
        <v>6000</v>
      </c>
      <c r="D11" s="61">
        <v>0</v>
      </c>
      <c r="E11" s="22">
        <v>0</v>
      </c>
      <c r="F11" s="61">
        <v>0</v>
      </c>
      <c r="G11" s="22">
        <v>0</v>
      </c>
      <c r="H11" s="61">
        <v>0</v>
      </c>
      <c r="I11" s="22">
        <v>0</v>
      </c>
      <c r="J11" s="61">
        <v>0</v>
      </c>
      <c r="K11" s="23">
        <v>0</v>
      </c>
    </row>
    <row r="12" spans="1:11" s="12" customFormat="1" ht="22.5" x14ac:dyDescent="0.25">
      <c r="A12" s="11"/>
      <c r="B12" s="59" t="s">
        <v>23</v>
      </c>
      <c r="C12" s="60">
        <v>96000</v>
      </c>
      <c r="D12" s="61">
        <v>35468.382826000001</v>
      </c>
      <c r="E12" s="22">
        <v>0.36946232110416666</v>
      </c>
      <c r="F12" s="61">
        <v>319.09874300000001</v>
      </c>
      <c r="G12" s="22">
        <v>3.3239452395833337E-3</v>
      </c>
      <c r="H12" s="61">
        <v>33764.885791000001</v>
      </c>
      <c r="I12" s="22">
        <v>0.35171756032291668</v>
      </c>
      <c r="J12" s="61">
        <v>280</v>
      </c>
      <c r="K12" s="23">
        <v>2.9166666666666668E-3</v>
      </c>
    </row>
    <row r="13" spans="1:11" s="12" customFormat="1" ht="22.5" x14ac:dyDescent="0.25">
      <c r="A13" s="11"/>
      <c r="B13" s="59" t="s">
        <v>25</v>
      </c>
      <c r="C13" s="60">
        <v>20000</v>
      </c>
      <c r="D13" s="61">
        <v>1424.347814</v>
      </c>
      <c r="E13" s="22">
        <v>7.1217390699999994E-2</v>
      </c>
      <c r="F13" s="61">
        <v>0</v>
      </c>
      <c r="G13" s="22">
        <v>0</v>
      </c>
      <c r="H13" s="61">
        <v>1424.347814</v>
      </c>
      <c r="I13" s="22">
        <v>7.1217390699999994E-2</v>
      </c>
      <c r="J13" s="61">
        <v>142.43478099999999</v>
      </c>
      <c r="K13" s="23">
        <v>7.12173905E-3</v>
      </c>
    </row>
    <row r="14" spans="1:11" s="12" customFormat="1" ht="22.5" x14ac:dyDescent="0.25">
      <c r="A14" s="11"/>
      <c r="B14" s="59" t="s">
        <v>29</v>
      </c>
      <c r="C14" s="60">
        <v>23695.333105999998</v>
      </c>
      <c r="D14" s="61">
        <v>12335.059052000001</v>
      </c>
      <c r="E14" s="22">
        <v>0.52056913472453303</v>
      </c>
      <c r="F14" s="61">
        <v>0</v>
      </c>
      <c r="G14" s="22">
        <v>0</v>
      </c>
      <c r="H14" s="61">
        <v>12335.059052000001</v>
      </c>
      <c r="I14" s="22">
        <v>0.52056913472453292</v>
      </c>
      <c r="J14" s="61">
        <v>0</v>
      </c>
      <c r="K14" s="23">
        <v>0</v>
      </c>
    </row>
    <row r="15" spans="1:11" s="12" customFormat="1" x14ac:dyDescent="0.25">
      <c r="A15" s="11"/>
      <c r="B15" s="59" t="s">
        <v>31</v>
      </c>
      <c r="C15" s="60">
        <v>12000</v>
      </c>
      <c r="D15" s="61">
        <v>8063.598567</v>
      </c>
      <c r="E15" s="22">
        <v>0.67196654725000005</v>
      </c>
      <c r="F15" s="61">
        <v>0</v>
      </c>
      <c r="G15" s="22">
        <v>0</v>
      </c>
      <c r="H15" s="61">
        <v>8063.598567</v>
      </c>
      <c r="I15" s="22">
        <v>0.67196654725000005</v>
      </c>
      <c r="J15" s="61">
        <v>0</v>
      </c>
      <c r="K15" s="23">
        <v>0</v>
      </c>
    </row>
    <row r="16" spans="1:11" s="12" customFormat="1" ht="33.75" x14ac:dyDescent="0.25">
      <c r="A16" s="11"/>
      <c r="B16" s="59" t="s">
        <v>33</v>
      </c>
      <c r="C16" s="60">
        <v>7860</v>
      </c>
      <c r="D16" s="61">
        <v>3585.9759840000002</v>
      </c>
      <c r="E16" s="22">
        <v>0.45623104122137409</v>
      </c>
      <c r="F16" s="61">
        <v>1490.432544</v>
      </c>
      <c r="G16" s="22">
        <v>0.18962246106870229</v>
      </c>
      <c r="H16" s="61">
        <v>3589.2929899999999</v>
      </c>
      <c r="I16" s="22">
        <v>0.45665305216284985</v>
      </c>
      <c r="J16" s="61">
        <v>1447.710844</v>
      </c>
      <c r="K16" s="23">
        <v>0.18418713027989822</v>
      </c>
    </row>
    <row r="17" spans="1:11" s="12" customFormat="1" ht="22.5" x14ac:dyDescent="0.25">
      <c r="A17" s="11"/>
      <c r="B17" s="59" t="s">
        <v>35</v>
      </c>
      <c r="C17" s="60">
        <v>4987</v>
      </c>
      <c r="D17" s="61">
        <v>53.275638000000001</v>
      </c>
      <c r="E17" s="22">
        <v>1.0682903148185282E-2</v>
      </c>
      <c r="F17" s="61">
        <v>0</v>
      </c>
      <c r="G17" s="22">
        <v>0</v>
      </c>
      <c r="H17" s="61">
        <v>0</v>
      </c>
      <c r="I17" s="22">
        <v>0</v>
      </c>
      <c r="J17" s="61">
        <v>0</v>
      </c>
      <c r="K17" s="23">
        <v>0</v>
      </c>
    </row>
    <row r="18" spans="1:11" s="12" customFormat="1" ht="22.5" x14ac:dyDescent="0.25">
      <c r="A18" s="11"/>
      <c r="B18" s="59" t="s">
        <v>37</v>
      </c>
      <c r="C18" s="60">
        <v>12000</v>
      </c>
      <c r="D18" s="61">
        <v>0</v>
      </c>
      <c r="E18" s="22">
        <v>0</v>
      </c>
      <c r="F18" s="61">
        <v>0</v>
      </c>
      <c r="G18" s="22">
        <v>0</v>
      </c>
      <c r="H18" s="61">
        <v>0</v>
      </c>
      <c r="I18" s="22">
        <v>0</v>
      </c>
      <c r="J18" s="61">
        <v>0</v>
      </c>
      <c r="K18" s="23">
        <v>0</v>
      </c>
    </row>
    <row r="19" spans="1:11" s="12" customFormat="1" ht="22.5" x14ac:dyDescent="0.25">
      <c r="A19" s="11"/>
      <c r="B19" s="59" t="s">
        <v>39</v>
      </c>
      <c r="C19" s="60">
        <v>3750</v>
      </c>
      <c r="D19" s="61">
        <v>2189.2508939999998</v>
      </c>
      <c r="E19" s="22">
        <v>0.58380023839999995</v>
      </c>
      <c r="F19" s="61">
        <v>32.574883999999997</v>
      </c>
      <c r="G19" s="22">
        <v>8.6866357333333331E-3</v>
      </c>
      <c r="H19" s="61">
        <v>2375.2338420000001</v>
      </c>
      <c r="I19" s="22">
        <v>0.63339569120000005</v>
      </c>
      <c r="J19" s="61">
        <v>0</v>
      </c>
      <c r="K19" s="23">
        <v>0</v>
      </c>
    </row>
    <row r="20" spans="1:11" s="12" customFormat="1" ht="22.5" x14ac:dyDescent="0.25">
      <c r="A20" s="11"/>
      <c r="B20" s="59" t="s">
        <v>41</v>
      </c>
      <c r="C20" s="60">
        <v>5200</v>
      </c>
      <c r="D20" s="61">
        <v>492.14502299999998</v>
      </c>
      <c r="E20" s="22">
        <v>9.4643273653846144E-2</v>
      </c>
      <c r="F20" s="61">
        <v>37.019629999999999</v>
      </c>
      <c r="G20" s="22">
        <v>7.1191596153846156E-3</v>
      </c>
      <c r="H20" s="61">
        <v>0</v>
      </c>
      <c r="I20" s="22">
        <v>0</v>
      </c>
      <c r="J20" s="61">
        <v>0</v>
      </c>
      <c r="K20" s="23">
        <v>0</v>
      </c>
    </row>
    <row r="21" spans="1:11" s="12" customFormat="1" ht="33.75" x14ac:dyDescent="0.25">
      <c r="A21" s="11"/>
      <c r="B21" s="59" t="s">
        <v>43</v>
      </c>
      <c r="C21" s="60">
        <v>19320</v>
      </c>
      <c r="D21" s="61">
        <v>7910.0629470000003</v>
      </c>
      <c r="E21" s="22">
        <v>0.40942354798136649</v>
      </c>
      <c r="F21" s="61">
        <v>616.37195399999996</v>
      </c>
      <c r="G21" s="22">
        <v>3.1903310248447204E-2</v>
      </c>
      <c r="H21" s="61">
        <v>7582.2429080000002</v>
      </c>
      <c r="I21" s="22">
        <v>0.39245563706004138</v>
      </c>
      <c r="J21" s="61">
        <v>958.74290800000006</v>
      </c>
      <c r="K21" s="23">
        <v>4.9624374120082818E-2</v>
      </c>
    </row>
    <row r="22" spans="1:11" s="12" customFormat="1" ht="22.5" x14ac:dyDescent="0.25">
      <c r="A22" s="11"/>
      <c r="B22" s="59" t="s">
        <v>45</v>
      </c>
      <c r="C22" s="60">
        <v>9699.3909999999996</v>
      </c>
      <c r="D22" s="61">
        <v>4363.5038409999997</v>
      </c>
      <c r="E22" s="22">
        <v>0.44987400147081397</v>
      </c>
      <c r="F22" s="61">
        <v>0</v>
      </c>
      <c r="G22" s="22">
        <v>0</v>
      </c>
      <c r="H22" s="61">
        <v>4363.5038409999997</v>
      </c>
      <c r="I22" s="22">
        <v>0.44987400147081397</v>
      </c>
      <c r="J22" s="61">
        <v>4363.5038409999997</v>
      </c>
      <c r="K22" s="23">
        <v>0.44987400147081397</v>
      </c>
    </row>
    <row r="23" spans="1:11" s="12" customFormat="1" ht="33.75" x14ac:dyDescent="0.25">
      <c r="A23" s="11"/>
      <c r="B23" s="59" t="s">
        <v>47</v>
      </c>
      <c r="C23" s="60">
        <v>700</v>
      </c>
      <c r="D23" s="61">
        <v>0</v>
      </c>
      <c r="E23" s="22">
        <v>0</v>
      </c>
      <c r="F23" s="61">
        <v>0</v>
      </c>
      <c r="G23" s="22">
        <v>0</v>
      </c>
      <c r="H23" s="61">
        <v>0</v>
      </c>
      <c r="I23" s="22">
        <v>0</v>
      </c>
      <c r="J23" s="61">
        <v>0</v>
      </c>
      <c r="K23" s="23">
        <v>0</v>
      </c>
    </row>
    <row r="24" spans="1:11" s="12" customFormat="1" ht="22.5" x14ac:dyDescent="0.25">
      <c r="A24" s="11"/>
      <c r="B24" s="59" t="s">
        <v>49</v>
      </c>
      <c r="C24" s="60">
        <v>25200</v>
      </c>
      <c r="D24" s="61">
        <v>14876.174166999999</v>
      </c>
      <c r="E24" s="22">
        <v>0.59032437170634922</v>
      </c>
      <c r="F24" s="61">
        <v>0</v>
      </c>
      <c r="G24" s="22">
        <v>0</v>
      </c>
      <c r="H24" s="61">
        <v>14876.174166999999</v>
      </c>
      <c r="I24" s="22">
        <v>0.59032437170634922</v>
      </c>
      <c r="J24" s="61">
        <v>0</v>
      </c>
      <c r="K24" s="23">
        <v>0</v>
      </c>
    </row>
    <row r="25" spans="1:11" s="12" customFormat="1" ht="22.5" x14ac:dyDescent="0.25">
      <c r="A25" s="11"/>
      <c r="B25" s="59" t="s">
        <v>52</v>
      </c>
      <c r="C25" s="60">
        <v>9000</v>
      </c>
      <c r="D25" s="61">
        <v>1016.091773</v>
      </c>
      <c r="E25" s="22">
        <v>0.11289908588888889</v>
      </c>
      <c r="F25" s="61">
        <v>0</v>
      </c>
      <c r="G25" s="22">
        <v>0</v>
      </c>
      <c r="H25" s="61">
        <v>4276.2638340000003</v>
      </c>
      <c r="I25" s="22">
        <v>0.41903614247917687</v>
      </c>
      <c r="J25" s="61">
        <v>898</v>
      </c>
      <c r="K25" s="23">
        <v>8.7996080352768249E-2</v>
      </c>
    </row>
    <row r="26" spans="1:11" s="12" customFormat="1" ht="22.5" x14ac:dyDescent="0.25">
      <c r="A26" s="11"/>
      <c r="B26" s="59" t="s">
        <v>54</v>
      </c>
      <c r="C26" s="60">
        <v>10205</v>
      </c>
      <c r="D26" s="61">
        <v>4387.4934370000001</v>
      </c>
      <c r="E26" s="22">
        <v>0.42993566261636451</v>
      </c>
      <c r="F26" s="61">
        <v>83.046058000000002</v>
      </c>
      <c r="G26" s="22">
        <v>8.1377812836844685E-3</v>
      </c>
      <c r="H26" s="61">
        <v>1176.0917730000001</v>
      </c>
      <c r="I26" s="22">
        <v>0.13067686366666667</v>
      </c>
      <c r="J26" s="61">
        <v>298</v>
      </c>
      <c r="K26" s="23">
        <v>3.3111111111111112E-2</v>
      </c>
    </row>
    <row r="27" spans="1:11" s="12" customFormat="1" ht="22.5" x14ac:dyDescent="0.25">
      <c r="A27" s="11"/>
      <c r="B27" s="59" t="s">
        <v>56</v>
      </c>
      <c r="C27" s="60">
        <v>4365.0690199999999</v>
      </c>
      <c r="D27" s="61">
        <v>2195.2097480000002</v>
      </c>
      <c r="E27" s="22">
        <v>0.50290378867823726</v>
      </c>
      <c r="F27" s="61">
        <v>623.004639</v>
      </c>
      <c r="G27" s="22">
        <v>0.1427250373695122</v>
      </c>
      <c r="H27" s="61">
        <v>2126.7506600000002</v>
      </c>
      <c r="I27" s="22">
        <v>0.48722039680371421</v>
      </c>
      <c r="J27" s="61">
        <v>607.64</v>
      </c>
      <c r="K27" s="23">
        <v>0.13920512991109588</v>
      </c>
    </row>
    <row r="28" spans="1:11" s="12" customFormat="1" ht="22.5" x14ac:dyDescent="0.25">
      <c r="A28" s="11"/>
      <c r="B28" s="59" t="s">
        <v>69</v>
      </c>
      <c r="C28" s="60">
        <v>8000</v>
      </c>
      <c r="D28" s="61">
        <v>69.335671000000005</v>
      </c>
      <c r="E28" s="22">
        <v>8.6669588750000002E-3</v>
      </c>
      <c r="F28" s="61">
        <v>9.6678350000000002</v>
      </c>
      <c r="G28" s="22">
        <v>1.208479375E-3</v>
      </c>
      <c r="H28" s="61">
        <v>0</v>
      </c>
      <c r="I28" s="22">
        <v>0</v>
      </c>
      <c r="J28" s="61">
        <v>0</v>
      </c>
      <c r="K28" s="23">
        <v>0</v>
      </c>
    </row>
    <row r="29" spans="1:11" s="12" customFormat="1" x14ac:dyDescent="0.25">
      <c r="A29" s="11"/>
      <c r="B29" s="59" t="s">
        <v>84</v>
      </c>
      <c r="C29" s="60">
        <v>2400</v>
      </c>
      <c r="D29" s="61">
        <v>1163</v>
      </c>
      <c r="E29" s="22">
        <v>0.48458333333333331</v>
      </c>
      <c r="F29" s="61">
        <v>241.125798</v>
      </c>
      <c r="G29" s="22">
        <v>0.1004690825</v>
      </c>
      <c r="H29" s="61">
        <v>1163</v>
      </c>
      <c r="I29" s="22">
        <v>0.48458333333333331</v>
      </c>
      <c r="J29" s="61">
        <v>300</v>
      </c>
      <c r="K29" s="23">
        <v>0.125</v>
      </c>
    </row>
    <row r="30" spans="1:11" s="12" customFormat="1" ht="31.5" customHeight="1" x14ac:dyDescent="0.25">
      <c r="B30" s="81" t="s">
        <v>90</v>
      </c>
      <c r="C30" s="82">
        <v>66047.206873999996</v>
      </c>
      <c r="D30" s="82">
        <v>29780.198750000003</v>
      </c>
      <c r="E30" s="83">
        <v>0.45089262906775873</v>
      </c>
      <c r="F30" s="82">
        <v>7039.418197</v>
      </c>
      <c r="G30" s="83">
        <v>0.1065816183632002</v>
      </c>
      <c r="H30" s="82">
        <v>30214.460685999999</v>
      </c>
      <c r="I30" s="83">
        <v>0.45746765254798621</v>
      </c>
      <c r="J30" s="82">
        <v>7139.0000030000001</v>
      </c>
      <c r="K30" s="84">
        <v>0.10808935518831643</v>
      </c>
    </row>
    <row r="31" spans="1:11" s="12" customFormat="1" ht="22.5" x14ac:dyDescent="0.25">
      <c r="A31" s="11"/>
      <c r="B31" s="59" t="s">
        <v>58</v>
      </c>
      <c r="C31" s="60">
        <v>10000</v>
      </c>
      <c r="D31" s="61">
        <v>4875</v>
      </c>
      <c r="E31" s="22">
        <v>0.48749999999999999</v>
      </c>
      <c r="F31" s="61">
        <v>0</v>
      </c>
      <c r="G31" s="22">
        <v>0</v>
      </c>
      <c r="H31" s="61">
        <v>4883.0513080000001</v>
      </c>
      <c r="I31" s="22">
        <v>0.48830513079999999</v>
      </c>
      <c r="J31" s="61">
        <v>3.0000000000000001E-6</v>
      </c>
      <c r="K31" s="23">
        <v>3E-10</v>
      </c>
    </row>
    <row r="32" spans="1:11" s="12" customFormat="1" ht="22.5" x14ac:dyDescent="0.25">
      <c r="A32" s="11"/>
      <c r="B32" s="59" t="s">
        <v>60</v>
      </c>
      <c r="C32" s="60">
        <v>5250</v>
      </c>
      <c r="D32" s="61">
        <v>135</v>
      </c>
      <c r="E32" s="22">
        <v>2.5714285714285714E-2</v>
      </c>
      <c r="F32" s="61">
        <v>0</v>
      </c>
      <c r="G32" s="22">
        <v>0</v>
      </c>
      <c r="H32" s="61">
        <v>0</v>
      </c>
      <c r="I32" s="22">
        <v>0</v>
      </c>
      <c r="J32" s="61">
        <v>0</v>
      </c>
      <c r="K32" s="23">
        <v>0</v>
      </c>
    </row>
    <row r="33" spans="1:11" s="12" customFormat="1" ht="33.75" x14ac:dyDescent="0.25">
      <c r="A33" s="11"/>
      <c r="B33" s="59" t="s">
        <v>62</v>
      </c>
      <c r="C33" s="60">
        <v>44089.206874000003</v>
      </c>
      <c r="D33" s="61">
        <v>24620.139361000001</v>
      </c>
      <c r="E33" s="22">
        <v>0.55841647211664469</v>
      </c>
      <c r="F33" s="61">
        <v>7039.418197</v>
      </c>
      <c r="G33" s="22">
        <v>0.15966307167006988</v>
      </c>
      <c r="H33" s="61">
        <v>24862.409378</v>
      </c>
      <c r="I33" s="22">
        <v>0.56391146815257631</v>
      </c>
      <c r="J33" s="61">
        <v>6720</v>
      </c>
      <c r="K33" s="23">
        <v>0.15241825554278399</v>
      </c>
    </row>
    <row r="34" spans="1:11" s="12" customFormat="1" ht="22.5" x14ac:dyDescent="0.25">
      <c r="A34" s="11"/>
      <c r="B34" s="59" t="s">
        <v>64</v>
      </c>
      <c r="C34" s="60">
        <v>3000</v>
      </c>
      <c r="D34" s="61">
        <v>0</v>
      </c>
      <c r="E34" s="22">
        <v>0</v>
      </c>
      <c r="F34" s="61">
        <v>0</v>
      </c>
      <c r="G34" s="22">
        <v>0</v>
      </c>
      <c r="H34" s="61">
        <v>0</v>
      </c>
      <c r="I34" s="22">
        <v>0</v>
      </c>
      <c r="J34" s="61">
        <v>0</v>
      </c>
      <c r="K34" s="23">
        <v>0</v>
      </c>
    </row>
    <row r="35" spans="1:11" s="12" customFormat="1" ht="22.5" x14ac:dyDescent="0.25">
      <c r="A35" s="11"/>
      <c r="B35" s="59" t="s">
        <v>66</v>
      </c>
      <c r="C35" s="60">
        <v>2457</v>
      </c>
      <c r="D35" s="61">
        <v>0</v>
      </c>
      <c r="E35" s="22">
        <v>0</v>
      </c>
      <c r="F35" s="61">
        <v>0</v>
      </c>
      <c r="G35" s="22">
        <v>0</v>
      </c>
      <c r="H35" s="61">
        <v>0</v>
      </c>
      <c r="I35" s="22">
        <v>0</v>
      </c>
      <c r="J35" s="61">
        <v>0</v>
      </c>
      <c r="K35" s="23">
        <v>0</v>
      </c>
    </row>
    <row r="36" spans="1:11" s="12" customFormat="1" ht="22.5" x14ac:dyDescent="0.25">
      <c r="A36" s="11"/>
      <c r="B36" s="59" t="s">
        <v>81</v>
      </c>
      <c r="C36" s="60">
        <v>1251</v>
      </c>
      <c r="D36" s="61">
        <v>150.05938900000001</v>
      </c>
      <c r="E36" s="22">
        <v>0.11995154996003199</v>
      </c>
      <c r="F36" s="61">
        <v>0</v>
      </c>
      <c r="G36" s="22">
        <v>0</v>
      </c>
      <c r="H36" s="61">
        <v>469</v>
      </c>
      <c r="I36" s="22">
        <v>0.37490007993605118</v>
      </c>
      <c r="J36" s="61">
        <v>419</v>
      </c>
      <c r="K36" s="23">
        <v>0.3349320543565148</v>
      </c>
    </row>
    <row r="37" spans="1:11" s="12" customFormat="1" ht="29.25" customHeight="1" x14ac:dyDescent="0.25">
      <c r="B37" s="81" t="s">
        <v>91</v>
      </c>
      <c r="C37" s="82">
        <v>46004</v>
      </c>
      <c r="D37" s="82">
        <v>15804.670445</v>
      </c>
      <c r="E37" s="83">
        <v>0.34354991837666288</v>
      </c>
      <c r="F37" s="82">
        <v>1856.0161600000001</v>
      </c>
      <c r="G37" s="83">
        <v>4.0344669159203553E-2</v>
      </c>
      <c r="H37" s="82">
        <v>16900.144901</v>
      </c>
      <c r="I37" s="83">
        <v>0.36736250980349533</v>
      </c>
      <c r="J37" s="82">
        <v>6895.9925394285719</v>
      </c>
      <c r="K37" s="84">
        <v>0.14989984652266264</v>
      </c>
    </row>
    <row r="38" spans="1:11" s="12" customFormat="1" ht="22.5" x14ac:dyDescent="0.25">
      <c r="A38" s="11"/>
      <c r="B38" s="59" t="s">
        <v>77</v>
      </c>
      <c r="C38" s="60">
        <v>9000</v>
      </c>
      <c r="D38" s="61">
        <v>3718.8796430000002</v>
      </c>
      <c r="E38" s="22">
        <v>0.41320884922222223</v>
      </c>
      <c r="F38" s="61">
        <v>228.94882999999999</v>
      </c>
      <c r="G38" s="22">
        <v>2.5438758888888888E-2</v>
      </c>
      <c r="H38" s="61">
        <v>6671.391404</v>
      </c>
      <c r="I38" s="22">
        <v>0.74126571155555554</v>
      </c>
      <c r="J38" s="61">
        <v>441.77638899999999</v>
      </c>
      <c r="K38" s="23">
        <v>4.9086265444444444E-2</v>
      </c>
    </row>
    <row r="39" spans="1:11" s="12" customFormat="1" ht="22.5" x14ac:dyDescent="0.25">
      <c r="A39" s="11"/>
      <c r="B39" s="59" t="s">
        <v>79</v>
      </c>
      <c r="C39" s="60">
        <v>12300</v>
      </c>
      <c r="D39" s="61">
        <v>2199.1323149999998</v>
      </c>
      <c r="E39" s="22">
        <v>0.17879124512195121</v>
      </c>
      <c r="F39" s="61">
        <v>12.153434000000001</v>
      </c>
      <c r="G39" s="22">
        <v>9.8808406504065057E-4</v>
      </c>
      <c r="H39" s="61">
        <v>2249.1321870000002</v>
      </c>
      <c r="I39" s="22">
        <v>0.18285627536585367</v>
      </c>
      <c r="J39" s="61">
        <v>1450</v>
      </c>
      <c r="K39" s="23">
        <v>0.11788617886178862</v>
      </c>
    </row>
    <row r="40" spans="1:11" s="12" customFormat="1" x14ac:dyDescent="0.25">
      <c r="A40" s="11"/>
      <c r="B40" s="59" t="s">
        <v>71</v>
      </c>
      <c r="C40" s="60">
        <v>10500</v>
      </c>
      <c r="D40" s="61">
        <v>5381.5373099999997</v>
      </c>
      <c r="E40" s="22">
        <v>0.51252736285714284</v>
      </c>
      <c r="F40" s="61">
        <v>277.25785200000001</v>
      </c>
      <c r="G40" s="22">
        <v>2.6405509714285715E-2</v>
      </c>
      <c r="H40" s="61">
        <v>4494.5373099999997</v>
      </c>
      <c r="I40" s="22">
        <v>0.42805117238095236</v>
      </c>
      <c r="J40" s="61">
        <v>3823.0835790000001</v>
      </c>
      <c r="K40" s="23">
        <v>0.36410319800000002</v>
      </c>
    </row>
    <row r="41" spans="1:11" s="12" customFormat="1" x14ac:dyDescent="0.25">
      <c r="A41" s="11"/>
      <c r="B41" s="59" t="s">
        <v>87</v>
      </c>
      <c r="C41" s="60">
        <v>11000</v>
      </c>
      <c r="D41" s="61">
        <v>3736.5351839999998</v>
      </c>
      <c r="E41" s="22">
        <v>0.33968501672727269</v>
      </c>
      <c r="F41" s="61">
        <v>1328.6223460000001</v>
      </c>
      <c r="G41" s="22">
        <v>0.12078384963636364</v>
      </c>
      <c r="H41" s="61">
        <v>3485.0839999999998</v>
      </c>
      <c r="I41" s="22">
        <v>0.31682581818181821</v>
      </c>
      <c r="J41" s="61">
        <v>1181.1325714285715</v>
      </c>
      <c r="K41" s="23">
        <v>0.10737568831168831</v>
      </c>
    </row>
    <row r="42" spans="1:11" s="12" customFormat="1" ht="22.5" x14ac:dyDescent="0.25">
      <c r="A42" s="11"/>
      <c r="B42" s="59" t="s">
        <v>74</v>
      </c>
      <c r="C42" s="60">
        <v>3204</v>
      </c>
      <c r="D42" s="61">
        <v>768.58599300000003</v>
      </c>
      <c r="E42" s="22">
        <v>0.23988326872659177</v>
      </c>
      <c r="F42" s="61">
        <v>9.0336979999999993</v>
      </c>
      <c r="G42" s="22">
        <v>2.8195062421972534E-3</v>
      </c>
      <c r="H42" s="61">
        <v>0</v>
      </c>
      <c r="I42" s="22">
        <v>0</v>
      </c>
      <c r="J42" s="61">
        <v>0</v>
      </c>
      <c r="K42" s="23">
        <v>0</v>
      </c>
    </row>
    <row r="43" spans="1:11" s="12" customFormat="1" ht="24.75" customHeight="1" thickBot="1" x14ac:dyDescent="0.3">
      <c r="B43" s="89" t="s">
        <v>27</v>
      </c>
      <c r="C43" s="90">
        <v>627373</v>
      </c>
      <c r="D43" s="90">
        <v>254468.43246999997</v>
      </c>
      <c r="E43" s="91">
        <v>0.40560947390149077</v>
      </c>
      <c r="F43" s="90">
        <v>12657.527215999999</v>
      </c>
      <c r="G43" s="91">
        <v>2.0175441429580169E-2</v>
      </c>
      <c r="H43" s="90">
        <v>253093.90666199996</v>
      </c>
      <c r="I43" s="91">
        <v>0.40341855110436686</v>
      </c>
      <c r="J43" s="90">
        <v>24186.014916428572</v>
      </c>
      <c r="K43" s="92">
        <v>3.8551252470904185E-2</v>
      </c>
    </row>
    <row r="44" spans="1:11" ht="15.75" thickTop="1" x14ac:dyDescent="0.25"/>
  </sheetData>
  <mergeCells count="3">
    <mergeCell ref="B5:B6"/>
    <mergeCell ref="C5:G5"/>
    <mergeCell ref="H5:K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B1:E61"/>
  <sheetViews>
    <sheetView workbookViewId="0">
      <pane xSplit="2" ySplit="6" topLeftCell="C7" activePane="bottomRight" state="frozen"/>
      <selection pane="topRight" activeCell="E1" sqref="E1"/>
      <selection pane="bottomLeft" activeCell="A5" sqref="A5"/>
      <selection pane="bottomRight" activeCell="B13" sqref="B13"/>
    </sheetView>
  </sheetViews>
  <sheetFormatPr baseColWidth="10" defaultRowHeight="15" x14ac:dyDescent="0.25"/>
  <cols>
    <col min="1" max="1" width="11.42578125" style="68"/>
    <col min="2" max="2" width="55.5703125" style="68" customWidth="1"/>
    <col min="3" max="4" width="13.140625" style="69" customWidth="1"/>
    <col min="5" max="5" width="9.42578125" style="70" customWidth="1"/>
    <col min="6" max="16384" width="11.42578125" style="68"/>
  </cols>
  <sheetData>
    <row r="1" spans="2:5" s="62" customFormat="1" x14ac:dyDescent="0.25">
      <c r="C1" s="63"/>
      <c r="D1" s="63"/>
      <c r="E1" s="64"/>
    </row>
    <row r="2" spans="2:5" s="62" customFormat="1" x14ac:dyDescent="0.25">
      <c r="B2" s="101" t="s">
        <v>92</v>
      </c>
      <c r="C2" s="63"/>
      <c r="D2" s="63"/>
      <c r="E2" s="64"/>
    </row>
    <row r="3" spans="2:5" s="62" customFormat="1" x14ac:dyDescent="0.25">
      <c r="B3" s="101" t="s">
        <v>93</v>
      </c>
      <c r="C3" s="63"/>
      <c r="D3" s="63"/>
      <c r="E3" s="64"/>
    </row>
    <row r="4" spans="2:5" s="62" customFormat="1" ht="15.75" thickBot="1" x14ac:dyDescent="0.3">
      <c r="C4" s="63"/>
      <c r="D4" s="63"/>
      <c r="E4" s="64"/>
    </row>
    <row r="5" spans="2:5" s="62" customFormat="1" ht="22.5" customHeight="1" thickTop="1" thickBot="1" x14ac:dyDescent="0.3">
      <c r="B5" s="179" t="s">
        <v>94</v>
      </c>
      <c r="C5" s="179"/>
      <c r="D5" s="180" t="s">
        <v>95</v>
      </c>
      <c r="E5" s="181"/>
    </row>
    <row r="6" spans="2:5" s="62" customFormat="1" ht="22.5" customHeight="1" thickTop="1" thickBot="1" x14ac:dyDescent="0.3">
      <c r="B6" s="65" t="s">
        <v>96</v>
      </c>
      <c r="C6" s="66" t="s">
        <v>97</v>
      </c>
      <c r="D6" s="66" t="s">
        <v>8</v>
      </c>
      <c r="E6" s="67" t="s">
        <v>98</v>
      </c>
    </row>
    <row r="7" spans="2:5" ht="24" customHeight="1" thickTop="1" x14ac:dyDescent="0.25">
      <c r="B7" s="98" t="s">
        <v>99</v>
      </c>
      <c r="C7" s="99">
        <v>253449.97269898999</v>
      </c>
      <c r="D7" s="99">
        <v>59947.907469999998</v>
      </c>
      <c r="E7" s="100">
        <v>0.23652757517238784</v>
      </c>
    </row>
    <row r="8" spans="2:5" ht="24" customHeight="1" x14ac:dyDescent="0.25">
      <c r="B8" s="93" t="s">
        <v>18</v>
      </c>
      <c r="C8" s="94">
        <v>885.79172300000005</v>
      </c>
      <c r="D8" s="94">
        <v>381.19206600000001</v>
      </c>
      <c r="E8" s="23">
        <v>0.43034051470810591</v>
      </c>
    </row>
    <row r="9" spans="2:5" ht="24" customHeight="1" x14ac:dyDescent="0.25">
      <c r="B9" s="93" t="s">
        <v>20</v>
      </c>
      <c r="C9" s="94">
        <v>192.58982599999999</v>
      </c>
      <c r="D9" s="94">
        <v>49.104291000000003</v>
      </c>
      <c r="E9" s="23">
        <v>0.25496825050353389</v>
      </c>
    </row>
    <row r="10" spans="2:5" ht="24" customHeight="1" x14ac:dyDescent="0.25">
      <c r="B10" s="93" t="s">
        <v>23</v>
      </c>
      <c r="C10" s="94">
        <v>6560.8276580000002</v>
      </c>
      <c r="D10" s="94">
        <v>1162.2158690000001</v>
      </c>
      <c r="E10" s="23">
        <v>0.1771447033184666</v>
      </c>
    </row>
    <row r="11" spans="2:5" ht="24" customHeight="1" x14ac:dyDescent="0.25">
      <c r="B11" s="93" t="s">
        <v>25</v>
      </c>
      <c r="C11" s="94">
        <v>58556.603021000003</v>
      </c>
      <c r="D11" s="94">
        <v>1605.400007</v>
      </c>
      <c r="E11" s="23">
        <v>2.7416207979555435E-2</v>
      </c>
    </row>
    <row r="12" spans="2:5" ht="24" customHeight="1" x14ac:dyDescent="0.25">
      <c r="B12" s="93" t="s">
        <v>13</v>
      </c>
      <c r="C12" s="94">
        <v>133536.70871899</v>
      </c>
      <c r="D12" s="94">
        <v>31704.910786</v>
      </c>
      <c r="E12" s="23">
        <v>0.23742468337091271</v>
      </c>
    </row>
    <row r="13" spans="2:5" ht="24" customHeight="1" x14ac:dyDescent="0.25">
      <c r="B13" s="93" t="s">
        <v>13</v>
      </c>
      <c r="C13" s="94">
        <v>44251.076742999998</v>
      </c>
      <c r="D13" s="94">
        <v>24552.234637000001</v>
      </c>
      <c r="E13" s="23">
        <v>0.55483925915732379</v>
      </c>
    </row>
    <row r="14" spans="2:5" ht="24" customHeight="1" x14ac:dyDescent="0.25">
      <c r="B14" s="93" t="s">
        <v>16</v>
      </c>
      <c r="C14" s="94">
        <v>9466.3750089999994</v>
      </c>
      <c r="D14" s="94">
        <v>492.84981399999998</v>
      </c>
      <c r="E14" s="23">
        <v>5.2063204080910717E-2</v>
      </c>
    </row>
    <row r="15" spans="2:5" ht="24" customHeight="1" x14ac:dyDescent="0.25">
      <c r="B15" s="98" t="s">
        <v>26</v>
      </c>
      <c r="C15" s="99">
        <v>40238.045771999998</v>
      </c>
      <c r="D15" s="99">
        <v>28171.581467</v>
      </c>
      <c r="E15" s="100">
        <v>0.70012300365251445</v>
      </c>
    </row>
    <row r="16" spans="2:5" ht="24" customHeight="1" x14ac:dyDescent="0.25">
      <c r="B16" s="93" t="s">
        <v>29</v>
      </c>
      <c r="C16" s="94">
        <v>3457.2120629999999</v>
      </c>
      <c r="D16" s="94">
        <v>3202.7969450000001</v>
      </c>
      <c r="E16" s="23">
        <v>0.92641032329985828</v>
      </c>
    </row>
    <row r="17" spans="2:5" ht="24" customHeight="1" x14ac:dyDescent="0.25">
      <c r="B17" s="93" t="s">
        <v>35</v>
      </c>
      <c r="C17" s="94">
        <v>533.44555600000001</v>
      </c>
      <c r="D17" s="94">
        <v>359.104716</v>
      </c>
      <c r="E17" s="23">
        <v>0.67317969371179842</v>
      </c>
    </row>
    <row r="18" spans="2:5" ht="24" customHeight="1" x14ac:dyDescent="0.25">
      <c r="B18" s="93" t="s">
        <v>37</v>
      </c>
      <c r="C18" s="94">
        <v>810.36864300000002</v>
      </c>
      <c r="D18" s="94">
        <v>810.36864300000002</v>
      </c>
      <c r="E18" s="23">
        <v>1</v>
      </c>
    </row>
    <row r="19" spans="2:5" ht="24" customHeight="1" x14ac:dyDescent="0.25">
      <c r="B19" s="93" t="s">
        <v>39</v>
      </c>
      <c r="C19" s="94">
        <v>5784.9630969999998</v>
      </c>
      <c r="D19" s="94">
        <v>2310.497171</v>
      </c>
      <c r="E19" s="23">
        <v>0.39939704579933988</v>
      </c>
    </row>
    <row r="20" spans="2:5" ht="24" customHeight="1" x14ac:dyDescent="0.25">
      <c r="B20" s="93" t="s">
        <v>41</v>
      </c>
      <c r="C20" s="94">
        <v>624.47533699999997</v>
      </c>
      <c r="D20" s="94">
        <v>363.04655200000002</v>
      </c>
      <c r="E20" s="23">
        <v>0.58136251424129504</v>
      </c>
    </row>
    <row r="21" spans="2:5" ht="24" customHeight="1" x14ac:dyDescent="0.25">
      <c r="B21" s="93" t="s">
        <v>43</v>
      </c>
      <c r="C21" s="94">
        <v>5899.9661070000002</v>
      </c>
      <c r="D21" s="94">
        <v>1484.902268</v>
      </c>
      <c r="E21" s="23">
        <v>0.25167979630226034</v>
      </c>
    </row>
    <row r="22" spans="2:5" ht="24" customHeight="1" x14ac:dyDescent="0.25">
      <c r="B22" s="93" t="s">
        <v>45</v>
      </c>
      <c r="C22" s="94">
        <v>5845.3096919999998</v>
      </c>
      <c r="D22" s="94">
        <v>3818.3502149999999</v>
      </c>
      <c r="E22" s="23">
        <v>0.65323317603271991</v>
      </c>
    </row>
    <row r="23" spans="2:5" ht="24" customHeight="1" x14ac:dyDescent="0.25">
      <c r="B23" s="93" t="s">
        <v>49</v>
      </c>
      <c r="C23" s="94">
        <v>15401.29969</v>
      </c>
      <c r="D23" s="94">
        <v>14947.086459</v>
      </c>
      <c r="E23" s="23">
        <v>0.97050812333098624</v>
      </c>
    </row>
    <row r="24" spans="2:5" ht="24" customHeight="1" x14ac:dyDescent="0.25">
      <c r="B24" s="93" t="s">
        <v>31</v>
      </c>
      <c r="C24" s="94">
        <v>103.265989</v>
      </c>
      <c r="D24" s="94">
        <v>103.265989</v>
      </c>
      <c r="E24" s="23">
        <v>1</v>
      </c>
    </row>
    <row r="25" spans="2:5" ht="24" customHeight="1" x14ac:dyDescent="0.25">
      <c r="B25" s="93" t="s">
        <v>33</v>
      </c>
      <c r="C25" s="94">
        <v>1777.7395979999999</v>
      </c>
      <c r="D25" s="94">
        <v>772.162509</v>
      </c>
      <c r="E25" s="23">
        <v>0.43435073948327496</v>
      </c>
    </row>
    <row r="26" spans="2:5" ht="24" customHeight="1" x14ac:dyDescent="0.25">
      <c r="B26" s="98" t="s">
        <v>50</v>
      </c>
      <c r="C26" s="99">
        <v>14592.238798</v>
      </c>
      <c r="D26" s="99">
        <v>9078.4872360000008</v>
      </c>
      <c r="E26" s="100">
        <v>0.62214491975311492</v>
      </c>
    </row>
    <row r="27" spans="2:5" ht="24" customHeight="1" x14ac:dyDescent="0.25">
      <c r="B27" s="93" t="s">
        <v>52</v>
      </c>
      <c r="C27" s="94">
        <v>2539.2736030000001</v>
      </c>
      <c r="D27" s="94">
        <v>788.08204699999999</v>
      </c>
      <c r="E27" s="23">
        <v>0.31035727936876445</v>
      </c>
    </row>
    <row r="28" spans="2:5" ht="24" customHeight="1" x14ac:dyDescent="0.25">
      <c r="B28" s="93" t="s">
        <v>54</v>
      </c>
      <c r="C28" s="94">
        <v>2170.8420219999998</v>
      </c>
      <c r="D28" s="94">
        <v>1247.475999</v>
      </c>
      <c r="E28" s="23">
        <v>0.57465075134794863</v>
      </c>
    </row>
    <row r="29" spans="2:5" ht="24" customHeight="1" x14ac:dyDescent="0.25">
      <c r="B29" s="93" t="s">
        <v>56</v>
      </c>
      <c r="C29" s="94">
        <v>286.72434399999997</v>
      </c>
      <c r="D29" s="94">
        <v>286.72434399999997</v>
      </c>
      <c r="E29" s="23">
        <v>1</v>
      </c>
    </row>
    <row r="30" spans="2:5" ht="24" customHeight="1" x14ac:dyDescent="0.25">
      <c r="B30" s="93" t="s">
        <v>58</v>
      </c>
      <c r="C30" s="94">
        <v>657.50204900000006</v>
      </c>
      <c r="D30" s="94">
        <v>657.50204900000006</v>
      </c>
      <c r="E30" s="23">
        <v>1</v>
      </c>
    </row>
    <row r="31" spans="2:5" ht="24" customHeight="1" x14ac:dyDescent="0.25">
      <c r="B31" s="93" t="s">
        <v>60</v>
      </c>
      <c r="C31" s="94">
        <v>1564.8188</v>
      </c>
      <c r="D31" s="94">
        <v>1421.689022</v>
      </c>
      <c r="E31" s="23">
        <v>0.90853268250611507</v>
      </c>
    </row>
    <row r="32" spans="2:5" ht="24" customHeight="1" x14ac:dyDescent="0.25">
      <c r="B32" s="93" t="s">
        <v>62</v>
      </c>
      <c r="C32" s="94">
        <v>3436.0274089999998</v>
      </c>
      <c r="D32" s="94">
        <v>3435.543713</v>
      </c>
      <c r="E32" s="23">
        <v>0.99985922813108741</v>
      </c>
    </row>
    <row r="33" spans="2:5" ht="24" customHeight="1" x14ac:dyDescent="0.25">
      <c r="B33" s="93" t="s">
        <v>64</v>
      </c>
      <c r="C33" s="94">
        <v>2872.7707049999999</v>
      </c>
      <c r="D33" s="94">
        <v>861.83121200000005</v>
      </c>
      <c r="E33" s="23">
        <v>0.30000000017404799</v>
      </c>
    </row>
    <row r="34" spans="2:5" ht="24" customHeight="1" x14ac:dyDescent="0.25">
      <c r="B34" s="93" t="s">
        <v>66</v>
      </c>
      <c r="C34" s="94">
        <v>1064.2798660000001</v>
      </c>
      <c r="D34" s="94">
        <v>379.63884999999999</v>
      </c>
      <c r="E34" s="23">
        <v>0.35670960442654848</v>
      </c>
    </row>
    <row r="35" spans="2:5" ht="24" customHeight="1" x14ac:dyDescent="0.25">
      <c r="B35" s="98" t="s">
        <v>14</v>
      </c>
      <c r="C35" s="99">
        <v>2467.2845499999999</v>
      </c>
      <c r="D35" s="99">
        <v>2349.370336</v>
      </c>
      <c r="E35" s="100">
        <v>0.95220891161499799</v>
      </c>
    </row>
    <row r="36" spans="2:5" ht="24" customHeight="1" x14ac:dyDescent="0.25">
      <c r="B36" s="93" t="s">
        <v>69</v>
      </c>
      <c r="C36" s="94">
        <v>831.96429799999999</v>
      </c>
      <c r="D36" s="94">
        <v>829.29985699999997</v>
      </c>
      <c r="E36" s="23">
        <v>0.99679740944845208</v>
      </c>
    </row>
    <row r="37" spans="2:5" ht="24" customHeight="1" x14ac:dyDescent="0.25">
      <c r="B37" s="93" t="s">
        <v>71</v>
      </c>
      <c r="C37" s="94">
        <v>1635.320252</v>
      </c>
      <c r="D37" s="94">
        <v>1520.070479</v>
      </c>
      <c r="E37" s="23">
        <v>0.9295246464054675</v>
      </c>
    </row>
    <row r="38" spans="2:5" ht="24" customHeight="1" x14ac:dyDescent="0.25">
      <c r="B38" s="98" t="s">
        <v>72</v>
      </c>
      <c r="C38" s="99">
        <v>339.675164</v>
      </c>
      <c r="D38" s="99">
        <v>141.931566</v>
      </c>
      <c r="E38" s="100">
        <v>0.41784499145777992</v>
      </c>
    </row>
    <row r="39" spans="2:5" ht="24" customHeight="1" x14ac:dyDescent="0.25">
      <c r="B39" s="93" t="s">
        <v>74</v>
      </c>
      <c r="C39" s="94">
        <v>339.675164</v>
      </c>
      <c r="D39" s="94">
        <v>141.931566</v>
      </c>
      <c r="E39" s="23">
        <v>0.41784499145777992</v>
      </c>
    </row>
    <row r="40" spans="2:5" ht="24" customHeight="1" x14ac:dyDescent="0.25">
      <c r="B40" s="98" t="s">
        <v>75</v>
      </c>
      <c r="C40" s="99">
        <v>4876.8028679999998</v>
      </c>
      <c r="D40" s="99">
        <v>3894.803085</v>
      </c>
      <c r="E40" s="100">
        <v>0.79863861435868888</v>
      </c>
    </row>
    <row r="41" spans="2:5" ht="24" customHeight="1" x14ac:dyDescent="0.25">
      <c r="B41" s="93" t="s">
        <v>77</v>
      </c>
      <c r="C41" s="94">
        <v>600.25983799999995</v>
      </c>
      <c r="D41" s="94">
        <v>491.95908200000002</v>
      </c>
      <c r="E41" s="23">
        <v>0.81957687464007878</v>
      </c>
    </row>
    <row r="42" spans="2:5" ht="24" customHeight="1" x14ac:dyDescent="0.25">
      <c r="B42" s="93" t="s">
        <v>79</v>
      </c>
      <c r="C42" s="94">
        <v>4276.5430299999998</v>
      </c>
      <c r="D42" s="94">
        <v>3402.8440030000002</v>
      </c>
      <c r="E42" s="23">
        <v>0.79569969929660689</v>
      </c>
    </row>
    <row r="43" spans="2:5" ht="24" customHeight="1" x14ac:dyDescent="0.25">
      <c r="B43" s="98" t="s">
        <v>21</v>
      </c>
      <c r="C43" s="99">
        <v>2.3205</v>
      </c>
      <c r="D43" s="99">
        <v>0</v>
      </c>
      <c r="E43" s="100">
        <v>0</v>
      </c>
    </row>
    <row r="44" spans="2:5" ht="24" customHeight="1" x14ac:dyDescent="0.25">
      <c r="B44" s="93" t="s">
        <v>81</v>
      </c>
      <c r="C44" s="94">
        <v>2.3205</v>
      </c>
      <c r="D44" s="94">
        <v>0</v>
      </c>
      <c r="E44" s="23">
        <v>0</v>
      </c>
    </row>
    <row r="45" spans="2:5" ht="24" customHeight="1" x14ac:dyDescent="0.25">
      <c r="B45" s="98" t="s">
        <v>85</v>
      </c>
      <c r="C45" s="99">
        <v>313.97927099999998</v>
      </c>
      <c r="D45" s="99">
        <v>313.77927099999999</v>
      </c>
      <c r="E45" s="100">
        <v>0.99936301527370575</v>
      </c>
    </row>
    <row r="46" spans="2:5" ht="24" customHeight="1" x14ac:dyDescent="0.25">
      <c r="B46" s="93" t="s">
        <v>87</v>
      </c>
      <c r="C46" s="94">
        <v>313.97927099999998</v>
      </c>
      <c r="D46" s="94">
        <v>313.77927099999999</v>
      </c>
      <c r="E46" s="23">
        <v>0.99936301527370575</v>
      </c>
    </row>
    <row r="47" spans="2:5" ht="24" customHeight="1" x14ac:dyDescent="0.25">
      <c r="B47" s="98" t="s">
        <v>82</v>
      </c>
      <c r="C47" s="99">
        <v>184.10864100000001</v>
      </c>
      <c r="D47" s="99">
        <v>36.461564000000003</v>
      </c>
      <c r="E47" s="100">
        <v>0.19804374092359955</v>
      </c>
    </row>
    <row r="48" spans="2:5" ht="24" customHeight="1" thickBot="1" x14ac:dyDescent="0.3">
      <c r="B48" s="93" t="s">
        <v>84</v>
      </c>
      <c r="C48" s="94">
        <v>184.10864100000001</v>
      </c>
      <c r="D48" s="94">
        <v>36.461564000000003</v>
      </c>
      <c r="E48" s="23">
        <v>0.19804374092359955</v>
      </c>
    </row>
    <row r="49" spans="2:5" ht="24" customHeight="1" thickTop="1" thickBot="1" x14ac:dyDescent="0.3">
      <c r="B49" s="95" t="s">
        <v>27</v>
      </c>
      <c r="C49" s="96">
        <v>316464.42826298997</v>
      </c>
      <c r="D49" s="96">
        <v>103934.32199500001</v>
      </c>
      <c r="E49" s="97">
        <v>0.32842339521530028</v>
      </c>
    </row>
    <row r="50" spans="2:5" ht="24" customHeight="1" thickTop="1" x14ac:dyDescent="0.25">
      <c r="B50" s="98" t="s">
        <v>100</v>
      </c>
      <c r="C50" s="99">
        <v>191.85045099999999</v>
      </c>
      <c r="D50" s="99">
        <v>106.38242</v>
      </c>
      <c r="E50" s="100">
        <v>0.55450701025456539</v>
      </c>
    </row>
    <row r="51" spans="2:5" ht="24" customHeight="1" x14ac:dyDescent="0.25">
      <c r="B51" s="93" t="s">
        <v>101</v>
      </c>
      <c r="C51" s="94">
        <v>191.72261399999999</v>
      </c>
      <c r="D51" s="94">
        <v>106.38242</v>
      </c>
      <c r="E51" s="23">
        <v>0.5548767450041131</v>
      </c>
    </row>
    <row r="52" spans="2:5" ht="24" customHeight="1" x14ac:dyDescent="0.25">
      <c r="B52" s="93" t="s">
        <v>102</v>
      </c>
      <c r="C52" s="94">
        <v>0.12783700000000001</v>
      </c>
      <c r="D52" s="94">
        <v>0</v>
      </c>
      <c r="E52" s="23">
        <v>0</v>
      </c>
    </row>
    <row r="53" spans="2:5" ht="24" customHeight="1" x14ac:dyDescent="0.25">
      <c r="B53" s="98" t="s">
        <v>103</v>
      </c>
      <c r="C53" s="99">
        <v>2417.3621499999999</v>
      </c>
      <c r="D53" s="99">
        <v>1661.0420369999999</v>
      </c>
      <c r="E53" s="100">
        <v>0.68712999291397026</v>
      </c>
    </row>
    <row r="54" spans="2:5" ht="24" customHeight="1" x14ac:dyDescent="0.25">
      <c r="B54" s="93" t="s">
        <v>104</v>
      </c>
      <c r="C54" s="94">
        <v>15.594799999999999</v>
      </c>
      <c r="D54" s="94">
        <v>0</v>
      </c>
      <c r="E54" s="23">
        <v>0</v>
      </c>
    </row>
    <row r="55" spans="2:5" ht="24" customHeight="1" x14ac:dyDescent="0.25">
      <c r="B55" s="93" t="s">
        <v>105</v>
      </c>
      <c r="C55" s="94">
        <v>2401.7673500000001</v>
      </c>
      <c r="D55" s="94">
        <v>1661.0420369999999</v>
      </c>
      <c r="E55" s="23">
        <v>0.69159156360419338</v>
      </c>
    </row>
    <row r="56" spans="2:5" ht="24" customHeight="1" x14ac:dyDescent="0.25">
      <c r="B56" s="98" t="s">
        <v>106</v>
      </c>
      <c r="C56" s="99">
        <v>95.671299869999999</v>
      </c>
      <c r="D56" s="99">
        <v>59.247114000000003</v>
      </c>
      <c r="E56" s="100">
        <v>0.61927781979032492</v>
      </c>
    </row>
    <row r="57" spans="2:5" ht="24" customHeight="1" x14ac:dyDescent="0.25">
      <c r="B57" s="93" t="s">
        <v>107</v>
      </c>
      <c r="C57" s="94">
        <v>94.910115869999998</v>
      </c>
      <c r="D57" s="94">
        <v>59.247114000000003</v>
      </c>
      <c r="E57" s="23">
        <v>0.62424445968595987</v>
      </c>
    </row>
    <row r="58" spans="2:5" ht="24" customHeight="1" thickBot="1" x14ac:dyDescent="0.3">
      <c r="B58" s="93" t="s">
        <v>108</v>
      </c>
      <c r="C58" s="94">
        <v>0.76118399999999997</v>
      </c>
      <c r="D58" s="94">
        <v>0</v>
      </c>
      <c r="E58" s="23">
        <v>0</v>
      </c>
    </row>
    <row r="59" spans="2:5" ht="24" customHeight="1" thickTop="1" thickBot="1" x14ac:dyDescent="0.3">
      <c r="B59" s="95" t="s">
        <v>109</v>
      </c>
      <c r="C59" s="96">
        <v>2704.8839008699997</v>
      </c>
      <c r="D59" s="96">
        <v>1826.6715710000001</v>
      </c>
      <c r="E59" s="97">
        <v>0.67532346597666115</v>
      </c>
    </row>
    <row r="60" spans="2:5" ht="24" customHeight="1" thickTop="1" thickBot="1" x14ac:dyDescent="0.3">
      <c r="B60" s="95" t="s">
        <v>110</v>
      </c>
      <c r="C60" s="96">
        <v>319169.31216386001</v>
      </c>
      <c r="D60" s="96">
        <v>105760.993566</v>
      </c>
      <c r="E60" s="97">
        <v>0.33136329069037446</v>
      </c>
    </row>
    <row r="61" spans="2:5" ht="15.75" thickTop="1" x14ac:dyDescent="0.25"/>
  </sheetData>
  <mergeCells count="2">
    <mergeCell ref="B5:C5"/>
    <mergeCell ref="D5: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5C137-43C6-41FC-B58C-4132EC41AC2F}">
  <dimension ref="A1:I26"/>
  <sheetViews>
    <sheetView showGridLines="0" tabSelected="1" topLeftCell="D1" zoomScaleNormal="100" workbookViewId="0">
      <selection activeCell="I3" sqref="I3"/>
    </sheetView>
  </sheetViews>
  <sheetFormatPr baseColWidth="10" defaultRowHeight="15" x14ac:dyDescent="0.25"/>
  <cols>
    <col min="1" max="1" width="11.42578125" style="138"/>
    <col min="2" max="2" width="20.140625" style="138" customWidth="1"/>
    <col min="3" max="3" width="19.42578125" style="138" customWidth="1"/>
    <col min="4" max="4" width="52.7109375" style="138" customWidth="1"/>
    <col min="5" max="5" width="21.7109375" style="62" hidden="1" customWidth="1"/>
    <col min="6" max="6" width="64.7109375" style="62" hidden="1" customWidth="1"/>
    <col min="7" max="7" width="28.42578125" style="138" hidden="1" customWidth="1"/>
    <col min="8" max="8" width="64.7109375" style="138" hidden="1" customWidth="1"/>
    <col min="9" max="9" width="64.7109375" style="171" customWidth="1"/>
    <col min="10" max="16384" width="11.42578125" style="138"/>
  </cols>
  <sheetData>
    <row r="1" spans="1:9" ht="15.75" x14ac:dyDescent="0.25">
      <c r="A1" s="182" t="s">
        <v>112</v>
      </c>
      <c r="B1" s="183"/>
      <c r="C1" s="183"/>
      <c r="D1" s="183"/>
      <c r="E1" s="183"/>
      <c r="F1" s="183"/>
      <c r="G1" s="183"/>
      <c r="H1" s="184"/>
      <c r="I1" s="137"/>
    </row>
    <row r="2" spans="1:9" x14ac:dyDescent="0.25">
      <c r="A2" s="185" t="s">
        <v>113</v>
      </c>
      <c r="B2" s="185"/>
      <c r="C2" s="185" t="s">
        <v>114</v>
      </c>
      <c r="D2" s="185"/>
      <c r="E2" s="172" t="s">
        <v>181</v>
      </c>
      <c r="F2" s="136" t="s">
        <v>116</v>
      </c>
      <c r="G2" s="139" t="s">
        <v>178</v>
      </c>
      <c r="H2" s="139" t="s">
        <v>116</v>
      </c>
      <c r="I2" s="140" t="s">
        <v>116</v>
      </c>
    </row>
    <row r="3" spans="1:9" ht="90.75" x14ac:dyDescent="0.25">
      <c r="A3" s="141">
        <v>1</v>
      </c>
      <c r="B3" s="142" t="s">
        <v>117</v>
      </c>
      <c r="C3" s="143" t="s">
        <v>118</v>
      </c>
      <c r="D3" s="144"/>
      <c r="E3" s="108">
        <f>15/22</f>
        <v>0.68181818181818177</v>
      </c>
      <c r="F3" s="109" t="s">
        <v>119</v>
      </c>
      <c r="G3" s="145">
        <v>0.85</v>
      </c>
      <c r="H3" s="146" t="s">
        <v>119</v>
      </c>
      <c r="I3" s="156" t="s">
        <v>190</v>
      </c>
    </row>
    <row r="4" spans="1:9" ht="66.75" customHeight="1" x14ac:dyDescent="0.25">
      <c r="A4" s="147">
        <v>1</v>
      </c>
      <c r="B4" s="148" t="s">
        <v>117</v>
      </c>
      <c r="C4" s="149" t="s">
        <v>120</v>
      </c>
      <c r="D4" s="150"/>
      <c r="E4" s="115">
        <f>+(11/553159)*1000000</f>
        <v>19.885783291964881</v>
      </c>
      <c r="F4" s="116" t="s">
        <v>121</v>
      </c>
      <c r="G4" s="151">
        <f>+(11/553159)*1000000</f>
        <v>19.885783291964881</v>
      </c>
      <c r="H4" s="152" t="s">
        <v>121</v>
      </c>
      <c r="I4" s="156" t="s">
        <v>191</v>
      </c>
    </row>
    <row r="5" spans="1:9" ht="315.75" x14ac:dyDescent="0.25">
      <c r="A5" s="147">
        <v>2</v>
      </c>
      <c r="B5" s="148" t="s">
        <v>122</v>
      </c>
      <c r="C5" s="149" t="s">
        <v>123</v>
      </c>
      <c r="D5" s="153"/>
      <c r="E5" s="119"/>
      <c r="F5" s="120" t="s">
        <v>124</v>
      </c>
      <c r="G5" s="154"/>
      <c r="H5" s="155" t="s">
        <v>124</v>
      </c>
      <c r="I5" s="156" t="s">
        <v>125</v>
      </c>
    </row>
    <row r="6" spans="1:9" ht="105" x14ac:dyDescent="0.25">
      <c r="A6" s="147">
        <v>2</v>
      </c>
      <c r="B6" s="148" t="s">
        <v>122</v>
      </c>
      <c r="C6" s="149" t="s">
        <v>126</v>
      </c>
      <c r="D6" s="153"/>
      <c r="E6" s="119">
        <v>0.7</v>
      </c>
      <c r="F6" s="121" t="s">
        <v>127</v>
      </c>
      <c r="G6" s="154">
        <v>0.7</v>
      </c>
      <c r="H6" s="157" t="s">
        <v>127</v>
      </c>
      <c r="I6" s="158" t="s">
        <v>128</v>
      </c>
    </row>
    <row r="7" spans="1:9" ht="60" x14ac:dyDescent="0.25">
      <c r="A7" s="147">
        <v>3</v>
      </c>
      <c r="B7" s="148" t="s">
        <v>129</v>
      </c>
      <c r="C7" s="149" t="s">
        <v>130</v>
      </c>
      <c r="D7" s="153"/>
      <c r="E7" s="119">
        <v>0</v>
      </c>
      <c r="F7" s="121" t="s">
        <v>131</v>
      </c>
      <c r="G7" s="154">
        <v>0</v>
      </c>
      <c r="H7" s="157" t="s">
        <v>179</v>
      </c>
      <c r="I7" s="158" t="s">
        <v>132</v>
      </c>
    </row>
    <row r="8" spans="1:9" ht="105" x14ac:dyDescent="0.25">
      <c r="A8" s="147">
        <v>3</v>
      </c>
      <c r="B8" s="148" t="s">
        <v>129</v>
      </c>
      <c r="C8" s="149" t="s">
        <v>133</v>
      </c>
      <c r="D8" s="153"/>
      <c r="E8" s="118"/>
      <c r="F8" s="121" t="s">
        <v>134</v>
      </c>
      <c r="G8" s="153"/>
      <c r="H8" s="157" t="s">
        <v>134</v>
      </c>
      <c r="I8" s="158" t="s">
        <v>135</v>
      </c>
    </row>
    <row r="9" spans="1:9" ht="105" x14ac:dyDescent="0.25">
      <c r="A9" s="147">
        <v>4</v>
      </c>
      <c r="B9" s="148" t="s">
        <v>136</v>
      </c>
      <c r="C9" s="149" t="s">
        <v>137</v>
      </c>
      <c r="D9" s="153"/>
      <c r="E9" s="119"/>
      <c r="F9" s="121" t="s">
        <v>138</v>
      </c>
      <c r="G9" s="154"/>
      <c r="H9" s="157" t="s">
        <v>138</v>
      </c>
      <c r="I9" s="158" t="s">
        <v>139</v>
      </c>
    </row>
    <row r="10" spans="1:9" ht="90" x14ac:dyDescent="0.25">
      <c r="A10" s="147">
        <v>4</v>
      </c>
      <c r="B10" s="148" t="s">
        <v>136</v>
      </c>
      <c r="C10" s="149" t="s">
        <v>140</v>
      </c>
      <c r="D10" s="153"/>
      <c r="E10" s="122">
        <v>0.5</v>
      </c>
      <c r="F10" s="116" t="s">
        <v>141</v>
      </c>
      <c r="G10" s="159">
        <v>0.5</v>
      </c>
      <c r="H10" s="160" t="s">
        <v>141</v>
      </c>
      <c r="I10" s="158" t="s">
        <v>142</v>
      </c>
    </row>
    <row r="11" spans="1:9" ht="105" x14ac:dyDescent="0.25">
      <c r="A11" s="147">
        <v>5</v>
      </c>
      <c r="B11" s="148" t="s">
        <v>143</v>
      </c>
      <c r="C11" s="149" t="s">
        <v>144</v>
      </c>
      <c r="D11" s="161" t="s">
        <v>145</v>
      </c>
      <c r="E11" s="124" t="s">
        <v>146</v>
      </c>
      <c r="F11" s="125" t="s">
        <v>147</v>
      </c>
      <c r="G11" s="162" t="s">
        <v>146</v>
      </c>
      <c r="H11" s="161" t="s">
        <v>147</v>
      </c>
      <c r="I11" s="158" t="s">
        <v>148</v>
      </c>
    </row>
    <row r="12" spans="1:9" ht="62.25" customHeight="1" x14ac:dyDescent="0.25">
      <c r="A12" s="147">
        <v>5</v>
      </c>
      <c r="B12" s="148" t="s">
        <v>143</v>
      </c>
      <c r="C12" s="149" t="s">
        <v>149</v>
      </c>
      <c r="D12" s="153"/>
      <c r="E12" s="124" t="s">
        <v>150</v>
      </c>
      <c r="F12" s="121" t="s">
        <v>151</v>
      </c>
      <c r="G12" s="162" t="s">
        <v>150</v>
      </c>
      <c r="H12" s="157" t="s">
        <v>151</v>
      </c>
      <c r="I12" s="158" t="s">
        <v>188</v>
      </c>
    </row>
    <row r="13" spans="1:9" ht="67.5" x14ac:dyDescent="0.25">
      <c r="A13" s="147">
        <v>5</v>
      </c>
      <c r="B13" s="148" t="s">
        <v>143</v>
      </c>
      <c r="C13" s="149" t="s">
        <v>152</v>
      </c>
      <c r="D13" s="153"/>
      <c r="E13" s="127">
        <f>25/32</f>
        <v>0.78125</v>
      </c>
      <c r="F13" s="121" t="s">
        <v>153</v>
      </c>
      <c r="G13" s="163">
        <v>1</v>
      </c>
      <c r="H13" s="157" t="s">
        <v>153</v>
      </c>
      <c r="I13" s="158" t="s">
        <v>154</v>
      </c>
    </row>
    <row r="14" spans="1:9" ht="75" x14ac:dyDescent="0.25">
      <c r="A14" s="147">
        <v>6</v>
      </c>
      <c r="B14" s="148" t="s">
        <v>155</v>
      </c>
      <c r="C14" s="149" t="s">
        <v>156</v>
      </c>
      <c r="D14" s="150" t="s">
        <v>157</v>
      </c>
      <c r="E14" s="127">
        <v>0.15</v>
      </c>
      <c r="F14" s="121" t="s">
        <v>158</v>
      </c>
      <c r="G14" s="163">
        <v>0.3</v>
      </c>
      <c r="H14" s="157" t="s">
        <v>158</v>
      </c>
      <c r="I14" s="158" t="s">
        <v>189</v>
      </c>
    </row>
    <row r="15" spans="1:9" ht="90" x14ac:dyDescent="0.25">
      <c r="A15" s="147">
        <v>6</v>
      </c>
      <c r="B15" s="148" t="s">
        <v>155</v>
      </c>
      <c r="C15" s="149" t="s">
        <v>159</v>
      </c>
      <c r="D15" s="153"/>
      <c r="E15" s="127">
        <v>1.1160000000000001</v>
      </c>
      <c r="F15" s="121" t="s">
        <v>160</v>
      </c>
      <c r="G15" s="163">
        <v>1</v>
      </c>
      <c r="H15" s="157" t="s">
        <v>180</v>
      </c>
      <c r="I15" s="173" t="s">
        <v>185</v>
      </c>
    </row>
    <row r="16" spans="1:9" ht="75" x14ac:dyDescent="0.25">
      <c r="A16" s="147">
        <v>6</v>
      </c>
      <c r="B16" s="148" t="s">
        <v>155</v>
      </c>
      <c r="C16" s="149" t="s">
        <v>161</v>
      </c>
      <c r="D16" s="153"/>
      <c r="E16" s="127">
        <f>989202000/1281270000</f>
        <v>0.77204804607928068</v>
      </c>
      <c r="F16" s="120" t="s">
        <v>162</v>
      </c>
      <c r="G16" s="163">
        <v>0.85</v>
      </c>
      <c r="H16" s="155" t="s">
        <v>162</v>
      </c>
      <c r="I16" s="158" t="s">
        <v>192</v>
      </c>
    </row>
    <row r="17" spans="1:9" ht="146.25" x14ac:dyDescent="0.25">
      <c r="A17" s="147">
        <v>6</v>
      </c>
      <c r="B17" s="148" t="s">
        <v>155</v>
      </c>
      <c r="C17" s="149" t="s">
        <v>163</v>
      </c>
      <c r="D17" s="153"/>
      <c r="E17" s="127">
        <v>0.81222499999999997</v>
      </c>
      <c r="F17" s="120" t="s">
        <v>164</v>
      </c>
      <c r="G17" s="163">
        <v>0.85</v>
      </c>
      <c r="H17" s="155" t="s">
        <v>164</v>
      </c>
      <c r="I17" s="158" t="s">
        <v>165</v>
      </c>
    </row>
    <row r="18" spans="1:9" ht="247.5" x14ac:dyDescent="0.25">
      <c r="A18" s="147">
        <v>6</v>
      </c>
      <c r="B18" s="148" t="s">
        <v>155</v>
      </c>
      <c r="C18" s="149" t="s">
        <v>166</v>
      </c>
      <c r="D18" s="153"/>
      <c r="E18" s="119">
        <v>0.52839999999999998</v>
      </c>
      <c r="F18" s="121" t="s">
        <v>167</v>
      </c>
      <c r="G18" s="164">
        <v>1</v>
      </c>
      <c r="H18" s="155" t="s">
        <v>167</v>
      </c>
      <c r="I18" s="158" t="s">
        <v>183</v>
      </c>
    </row>
    <row r="19" spans="1:9" ht="75" x14ac:dyDescent="0.25">
      <c r="A19" s="147">
        <v>6</v>
      </c>
      <c r="B19" s="148" t="s">
        <v>155</v>
      </c>
      <c r="C19" s="149" t="s">
        <v>168</v>
      </c>
      <c r="D19" s="153"/>
      <c r="E19" s="119">
        <v>0.39</v>
      </c>
      <c r="F19" s="121" t="s">
        <v>169</v>
      </c>
      <c r="G19" s="154">
        <v>0.39</v>
      </c>
      <c r="H19" s="157" t="s">
        <v>169</v>
      </c>
      <c r="I19" s="173" t="s">
        <v>186</v>
      </c>
    </row>
    <row r="20" spans="1:9" ht="45" x14ac:dyDescent="0.25">
      <c r="A20" s="147">
        <v>6</v>
      </c>
      <c r="B20" s="148" t="s">
        <v>155</v>
      </c>
      <c r="C20" s="149" t="s">
        <v>170</v>
      </c>
      <c r="D20" s="153"/>
      <c r="E20" s="111">
        <v>20</v>
      </c>
      <c r="F20" s="121" t="s">
        <v>171</v>
      </c>
      <c r="G20" s="147">
        <v>40</v>
      </c>
      <c r="H20" s="157" t="s">
        <v>171</v>
      </c>
      <c r="I20" s="173" t="s">
        <v>186</v>
      </c>
    </row>
    <row r="21" spans="1:9" ht="45" x14ac:dyDescent="0.25">
      <c r="A21" s="147">
        <v>6</v>
      </c>
      <c r="B21" s="148" t="s">
        <v>155</v>
      </c>
      <c r="C21" s="149" t="s">
        <v>172</v>
      </c>
      <c r="D21" s="153"/>
      <c r="E21" s="119">
        <v>0.75</v>
      </c>
      <c r="F21" s="121" t="s">
        <v>173</v>
      </c>
      <c r="G21" s="154">
        <v>1</v>
      </c>
      <c r="H21" s="157" t="s">
        <v>173</v>
      </c>
      <c r="I21" s="173" t="s">
        <v>187</v>
      </c>
    </row>
    <row r="22" spans="1:9" ht="67.5" x14ac:dyDescent="0.25">
      <c r="A22" s="147">
        <v>6</v>
      </c>
      <c r="B22" s="148" t="s">
        <v>155</v>
      </c>
      <c r="C22" s="149" t="s">
        <v>174</v>
      </c>
      <c r="D22" s="153"/>
      <c r="E22" s="119">
        <v>1</v>
      </c>
      <c r="F22" s="121" t="s">
        <v>175</v>
      </c>
      <c r="G22" s="154">
        <v>1</v>
      </c>
      <c r="H22" s="157" t="s">
        <v>175</v>
      </c>
      <c r="I22" s="158" t="s">
        <v>184</v>
      </c>
    </row>
    <row r="23" spans="1:9" ht="148.5" customHeight="1" x14ac:dyDescent="0.25">
      <c r="A23" s="165">
        <v>6</v>
      </c>
      <c r="B23" s="166" t="s">
        <v>155</v>
      </c>
      <c r="C23" s="167" t="s">
        <v>176</v>
      </c>
      <c r="D23" s="168"/>
      <c r="E23" s="133"/>
      <c r="F23" s="134" t="s">
        <v>177</v>
      </c>
      <c r="G23" s="169"/>
      <c r="H23" s="170" t="s">
        <v>177</v>
      </c>
      <c r="I23" s="158" t="s">
        <v>182</v>
      </c>
    </row>
    <row r="25" spans="1:9" x14ac:dyDescent="0.25">
      <c r="I25" s="174">
        <f>17/21</f>
        <v>0.80952380952380953</v>
      </c>
    </row>
    <row r="26" spans="1:9" x14ac:dyDescent="0.25">
      <c r="I26" s="175">
        <f>(80.95%*25%)</f>
        <v>0.202375</v>
      </c>
    </row>
  </sheetData>
  <mergeCells count="3">
    <mergeCell ref="A1:H1"/>
    <mergeCell ref="A2:B2"/>
    <mergeCell ref="C2:D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showGridLines="0" zoomScaleNormal="100" workbookViewId="0">
      <selection activeCell="E2" sqref="E1:F1048576"/>
    </sheetView>
  </sheetViews>
  <sheetFormatPr baseColWidth="10" defaultColWidth="11.42578125" defaultRowHeight="15" x14ac:dyDescent="0.25"/>
  <cols>
    <col min="1" max="1" width="11.42578125" style="62"/>
    <col min="2" max="2" width="20.140625" style="62" customWidth="1"/>
    <col min="3" max="3" width="19.42578125" style="62" customWidth="1"/>
    <col min="4" max="4" width="40" style="62" customWidth="1"/>
    <col min="5" max="5" width="21.7109375" style="62" customWidth="1"/>
    <col min="6" max="7" width="64.7109375" style="62" customWidth="1"/>
    <col min="8" max="16384" width="11.42578125" style="62"/>
  </cols>
  <sheetData>
    <row r="1" spans="1:7" ht="15.75" x14ac:dyDescent="0.25">
      <c r="A1" s="186" t="s">
        <v>112</v>
      </c>
      <c r="B1" s="187"/>
      <c r="C1" s="187"/>
      <c r="D1" s="187"/>
      <c r="E1" s="187"/>
      <c r="F1" s="188"/>
      <c r="G1" s="102"/>
    </row>
    <row r="2" spans="1:7" x14ac:dyDescent="0.25">
      <c r="A2" s="189" t="s">
        <v>113</v>
      </c>
      <c r="B2" s="189"/>
      <c r="C2" s="189" t="s">
        <v>114</v>
      </c>
      <c r="D2" s="189"/>
      <c r="E2" s="103" t="s">
        <v>115</v>
      </c>
      <c r="F2" s="103" t="s">
        <v>116</v>
      </c>
      <c r="G2" s="103" t="s">
        <v>116</v>
      </c>
    </row>
    <row r="3" spans="1:7" ht="45" x14ac:dyDescent="0.25">
      <c r="A3" s="104">
        <v>1</v>
      </c>
      <c r="B3" s="105" t="s">
        <v>117</v>
      </c>
      <c r="C3" s="106" t="s">
        <v>118</v>
      </c>
      <c r="D3" s="107"/>
      <c r="E3" s="108">
        <f>15/22</f>
        <v>0.68181818181818177</v>
      </c>
      <c r="F3" s="109" t="s">
        <v>119</v>
      </c>
      <c r="G3" s="110"/>
    </row>
    <row r="4" spans="1:7" ht="33.75" x14ac:dyDescent="0.25">
      <c r="A4" s="111">
        <v>1</v>
      </c>
      <c r="B4" s="112" t="s">
        <v>117</v>
      </c>
      <c r="C4" s="113" t="s">
        <v>120</v>
      </c>
      <c r="D4" s="114"/>
      <c r="E4" s="115">
        <f>+(11/553159)*1000000</f>
        <v>19.885783291964881</v>
      </c>
      <c r="F4" s="116" t="s">
        <v>121</v>
      </c>
      <c r="G4" s="117"/>
    </row>
    <row r="5" spans="1:7" ht="315.75" x14ac:dyDescent="0.25">
      <c r="A5" s="111">
        <v>2</v>
      </c>
      <c r="B5" s="112" t="s">
        <v>122</v>
      </c>
      <c r="C5" s="113" t="s">
        <v>123</v>
      </c>
      <c r="D5" s="118"/>
      <c r="E5" s="119"/>
      <c r="F5" s="120" t="s">
        <v>124</v>
      </c>
      <c r="G5" s="121" t="s">
        <v>125</v>
      </c>
    </row>
    <row r="6" spans="1:7" ht="68.25" x14ac:dyDescent="0.25">
      <c r="A6" s="111">
        <v>2</v>
      </c>
      <c r="B6" s="112" t="s">
        <v>122</v>
      </c>
      <c r="C6" s="113" t="s">
        <v>126</v>
      </c>
      <c r="D6" s="118"/>
      <c r="E6" s="119">
        <v>0.7</v>
      </c>
      <c r="F6" s="121" t="s">
        <v>127</v>
      </c>
      <c r="G6" s="121" t="s">
        <v>128</v>
      </c>
    </row>
    <row r="7" spans="1:7" ht="38.25" x14ac:dyDescent="0.25">
      <c r="A7" s="111">
        <v>3</v>
      </c>
      <c r="B7" s="112" t="s">
        <v>129</v>
      </c>
      <c r="C7" s="113" t="s">
        <v>130</v>
      </c>
      <c r="D7" s="118"/>
      <c r="E7" s="119">
        <v>0</v>
      </c>
      <c r="F7" s="121" t="s">
        <v>131</v>
      </c>
      <c r="G7" s="120" t="s">
        <v>132</v>
      </c>
    </row>
    <row r="8" spans="1:7" ht="68.25" x14ac:dyDescent="0.25">
      <c r="A8" s="111">
        <v>3</v>
      </c>
      <c r="B8" s="112" t="s">
        <v>129</v>
      </c>
      <c r="C8" s="113" t="s">
        <v>133</v>
      </c>
      <c r="D8" s="118"/>
      <c r="E8" s="118"/>
      <c r="F8" s="121" t="s">
        <v>134</v>
      </c>
      <c r="G8" s="120" t="s">
        <v>135</v>
      </c>
    </row>
    <row r="9" spans="1:7" ht="57" x14ac:dyDescent="0.25">
      <c r="A9" s="111">
        <v>4</v>
      </c>
      <c r="B9" s="112" t="s">
        <v>136</v>
      </c>
      <c r="C9" s="113" t="s">
        <v>137</v>
      </c>
      <c r="D9" s="118"/>
      <c r="E9" s="119"/>
      <c r="F9" s="121" t="s">
        <v>138</v>
      </c>
      <c r="G9" s="121" t="s">
        <v>139</v>
      </c>
    </row>
    <row r="10" spans="1:7" ht="51" x14ac:dyDescent="0.25">
      <c r="A10" s="111">
        <v>4</v>
      </c>
      <c r="B10" s="112" t="s">
        <v>136</v>
      </c>
      <c r="C10" s="113" t="s">
        <v>140</v>
      </c>
      <c r="D10" s="118"/>
      <c r="E10" s="122">
        <v>0.5</v>
      </c>
      <c r="F10" s="116" t="s">
        <v>141</v>
      </c>
      <c r="G10" s="120" t="s">
        <v>142</v>
      </c>
    </row>
    <row r="11" spans="1:7" ht="78.75" x14ac:dyDescent="0.25">
      <c r="A11" s="111">
        <v>5</v>
      </c>
      <c r="B11" s="112" t="s">
        <v>143</v>
      </c>
      <c r="C11" s="113" t="s">
        <v>144</v>
      </c>
      <c r="D11" s="123" t="s">
        <v>145</v>
      </c>
      <c r="E11" s="124" t="s">
        <v>146</v>
      </c>
      <c r="F11" s="125" t="s">
        <v>147</v>
      </c>
      <c r="G11" s="120" t="s">
        <v>148</v>
      </c>
    </row>
    <row r="12" spans="1:7" ht="62.25" customHeight="1" x14ac:dyDescent="0.25">
      <c r="A12" s="111">
        <v>5</v>
      </c>
      <c r="B12" s="112" t="s">
        <v>143</v>
      </c>
      <c r="C12" s="113" t="s">
        <v>149</v>
      </c>
      <c r="D12" s="118"/>
      <c r="E12" s="124" t="s">
        <v>150</v>
      </c>
      <c r="F12" s="121" t="s">
        <v>151</v>
      </c>
      <c r="G12" s="126"/>
    </row>
    <row r="13" spans="1:7" ht="67.5" x14ac:dyDescent="0.25">
      <c r="A13" s="111">
        <v>5</v>
      </c>
      <c r="B13" s="112" t="s">
        <v>143</v>
      </c>
      <c r="C13" s="113" t="s">
        <v>152</v>
      </c>
      <c r="D13" s="118"/>
      <c r="E13" s="127">
        <f>25/32</f>
        <v>0.78125</v>
      </c>
      <c r="F13" s="121" t="s">
        <v>153</v>
      </c>
      <c r="G13" s="120" t="s">
        <v>154</v>
      </c>
    </row>
    <row r="14" spans="1:7" ht="45.75" x14ac:dyDescent="0.25">
      <c r="A14" s="111">
        <v>6</v>
      </c>
      <c r="B14" s="112" t="s">
        <v>155</v>
      </c>
      <c r="C14" s="113" t="s">
        <v>156</v>
      </c>
      <c r="D14" s="114" t="s">
        <v>157</v>
      </c>
      <c r="E14" s="127">
        <v>0.15</v>
      </c>
      <c r="F14" s="121" t="s">
        <v>158</v>
      </c>
      <c r="G14" s="126"/>
    </row>
    <row r="15" spans="1:7" ht="57" x14ac:dyDescent="0.25">
      <c r="A15" s="111">
        <v>6</v>
      </c>
      <c r="B15" s="112" t="s">
        <v>155</v>
      </c>
      <c r="C15" s="113" t="s">
        <v>159</v>
      </c>
      <c r="D15" s="118"/>
      <c r="E15" s="127">
        <v>1.1160000000000001</v>
      </c>
      <c r="F15" s="121" t="s">
        <v>160</v>
      </c>
      <c r="G15" s="126"/>
    </row>
    <row r="16" spans="1:7" ht="45" x14ac:dyDescent="0.25">
      <c r="A16" s="111">
        <v>6</v>
      </c>
      <c r="B16" s="112" t="s">
        <v>155</v>
      </c>
      <c r="C16" s="113" t="s">
        <v>161</v>
      </c>
      <c r="D16" s="118"/>
      <c r="E16" s="127">
        <f>989202000/1281270000</f>
        <v>0.77204804607928068</v>
      </c>
      <c r="F16" s="120" t="s">
        <v>162</v>
      </c>
      <c r="G16" s="128"/>
    </row>
    <row r="17" spans="1:7" ht="146.25" x14ac:dyDescent="0.25">
      <c r="A17" s="111">
        <v>6</v>
      </c>
      <c r="B17" s="112" t="s">
        <v>155</v>
      </c>
      <c r="C17" s="113" t="s">
        <v>163</v>
      </c>
      <c r="D17" s="118"/>
      <c r="E17" s="127">
        <v>0.81222499999999997</v>
      </c>
      <c r="F17" s="120" t="s">
        <v>164</v>
      </c>
      <c r="G17" s="120" t="s">
        <v>165</v>
      </c>
    </row>
    <row r="18" spans="1:7" ht="38.25" x14ac:dyDescent="0.25">
      <c r="A18" s="111">
        <v>6</v>
      </c>
      <c r="B18" s="112" t="s">
        <v>155</v>
      </c>
      <c r="C18" s="113" t="s">
        <v>166</v>
      </c>
      <c r="D18" s="118"/>
      <c r="E18" s="119">
        <v>0.52839999999999998</v>
      </c>
      <c r="F18" s="121" t="s">
        <v>167</v>
      </c>
      <c r="G18" s="126"/>
    </row>
    <row r="19" spans="1:7" ht="45.75" x14ac:dyDescent="0.25">
      <c r="A19" s="111">
        <v>6</v>
      </c>
      <c r="B19" s="112" t="s">
        <v>155</v>
      </c>
      <c r="C19" s="113" t="s">
        <v>168</v>
      </c>
      <c r="D19" s="118"/>
      <c r="E19" s="119">
        <v>0.39</v>
      </c>
      <c r="F19" s="121" t="s">
        <v>169</v>
      </c>
      <c r="G19" s="126"/>
    </row>
    <row r="20" spans="1:7" ht="38.25" x14ac:dyDescent="0.25">
      <c r="A20" s="111">
        <v>6</v>
      </c>
      <c r="B20" s="112" t="s">
        <v>155</v>
      </c>
      <c r="C20" s="113" t="s">
        <v>170</v>
      </c>
      <c r="D20" s="118"/>
      <c r="E20" s="111">
        <v>20</v>
      </c>
      <c r="F20" s="121" t="s">
        <v>171</v>
      </c>
      <c r="G20" s="126"/>
    </row>
    <row r="21" spans="1:7" ht="38.25" x14ac:dyDescent="0.25">
      <c r="A21" s="111">
        <v>6</v>
      </c>
      <c r="B21" s="112" t="s">
        <v>155</v>
      </c>
      <c r="C21" s="113" t="s">
        <v>172</v>
      </c>
      <c r="D21" s="118"/>
      <c r="E21" s="119">
        <v>0.75</v>
      </c>
      <c r="F21" s="121" t="s">
        <v>173</v>
      </c>
      <c r="G21" s="126"/>
    </row>
    <row r="22" spans="1:7" ht="38.25" x14ac:dyDescent="0.25">
      <c r="A22" s="111">
        <v>6</v>
      </c>
      <c r="B22" s="112" t="s">
        <v>155</v>
      </c>
      <c r="C22" s="113" t="s">
        <v>174</v>
      </c>
      <c r="D22" s="118"/>
      <c r="E22" s="119">
        <v>1</v>
      </c>
      <c r="F22" s="121" t="s">
        <v>175</v>
      </c>
      <c r="G22" s="126"/>
    </row>
    <row r="23" spans="1:7" ht="39.75" customHeight="1" x14ac:dyDescent="0.25">
      <c r="A23" s="129">
        <v>6</v>
      </c>
      <c r="B23" s="130" t="s">
        <v>155</v>
      </c>
      <c r="C23" s="131" t="s">
        <v>176</v>
      </c>
      <c r="D23" s="132"/>
      <c r="E23" s="133"/>
      <c r="F23" s="134" t="s">
        <v>177</v>
      </c>
      <c r="G23" s="135"/>
    </row>
  </sheetData>
  <mergeCells count="3">
    <mergeCell ref="A1:F1"/>
    <mergeCell ref="A2:B2"/>
    <mergeCell ref="C2:D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EC01A580DFC64B858D5549D954CE6A" ma:contentTypeVersion="3" ma:contentTypeDescription="Create a new document." ma:contentTypeScope="" ma:versionID="bd42bd8f75177258ea95e869af948591">
  <xsd:schema xmlns:xsd="http://www.w3.org/2001/XMLSchema" xmlns:xs="http://www.w3.org/2001/XMLSchema" xmlns:p="http://schemas.microsoft.com/office/2006/metadata/properties" xmlns:ns2="6f7f4dee-6573-4fec-a6e6-3d6cc2c2460a" targetNamespace="http://schemas.microsoft.com/office/2006/metadata/properties" ma:root="true" ma:fieldsID="051a257faf50d1673cf15148728ed415" ns2:_="">
    <xsd:import namespace="6f7f4dee-6573-4fec-a6e6-3d6cc2c2460a"/>
    <xsd:element name="properties">
      <xsd:complexType>
        <xsd:sequence>
          <xsd:element name="documentManagement">
            <xsd:complexType>
              <xsd:all>
                <xsd:element ref="ns2:Formato" minOccurs="0"/>
                <xsd:element ref="ns2:Filtro" minOccurs="0"/>
                <xsd:element ref="ns2:c4y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4dee-6573-4fec-a6e6-3d6cc2c2460a"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c4yw" ma:index="10" nillable="true" ma:displayName="Number" ma:internalName="c4yw">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4yw xmlns="6f7f4dee-6573-4fec-a6e6-3d6cc2c2460a" xsi:nil="true"/>
    <Formato xmlns="6f7f4dee-6573-4fec-a6e6-3d6cc2c2460a">/Style%20Library/Images/xls.svg</Formato>
    <Filtro xmlns="6f7f4dee-6573-4fec-a6e6-3d6cc2c2460a">2018</Filtro>
  </documentManagement>
</p:properties>
</file>

<file path=customXml/itemProps1.xml><?xml version="1.0" encoding="utf-8"?>
<ds:datastoreItem xmlns:ds="http://schemas.openxmlformats.org/officeDocument/2006/customXml" ds:itemID="{55821B31-F1C7-4D7E-A77F-6501D0854693}"/>
</file>

<file path=customXml/itemProps2.xml><?xml version="1.0" encoding="utf-8"?>
<ds:datastoreItem xmlns:ds="http://schemas.openxmlformats.org/officeDocument/2006/customXml" ds:itemID="{593D6E9F-D5FE-4874-8A47-AF0E8DF2D228}"/>
</file>

<file path=customXml/itemProps3.xml><?xml version="1.0" encoding="utf-8"?>
<ds:datastoreItem xmlns:ds="http://schemas.openxmlformats.org/officeDocument/2006/customXml" ds:itemID="{EA45E69B-86B8-49D7-90D9-BD3BBB2BF0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ANEXO 1</vt:lpstr>
      <vt:lpstr>ANEXO 2</vt:lpstr>
      <vt:lpstr>ANEXO 3</vt:lpstr>
      <vt:lpstr>ANEXO 4,</vt:lpstr>
      <vt:lpstr>ANEXO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 cómo vamos Trimestre I 2018</dc:title>
  <dc:creator>Patricia Zuleta Restrepo</dc:creator>
  <cp:lastModifiedBy>Emilia</cp:lastModifiedBy>
  <dcterms:created xsi:type="dcterms:W3CDTF">2018-04-11T00:56:35Z</dcterms:created>
  <dcterms:modified xsi:type="dcterms:W3CDTF">2018-04-14T00:26:42Z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0x01010059EC01A580DFC64B858D5549D954CE6A</vt:lpwstr>
  </property>
</Properties>
</file>